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ata-Data\Masdad\Belajar Excel\Fungsi VLOOKUP\"/>
    </mc:Choice>
  </mc:AlternateContent>
  <xr:revisionPtr revIDLastSave="0" documentId="13_ncr:1_{4BB2D3A1-2370-4751-AA84-741FF622C579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Shee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" i="2" l="1"/>
  <c r="E8" i="2"/>
  <c r="E9" i="2"/>
  <c r="E10" i="2"/>
  <c r="E11" i="2"/>
  <c r="E12" i="2"/>
  <c r="E13" i="2"/>
  <c r="E14" i="2"/>
  <c r="E6" i="2"/>
  <c r="H14" i="2" l="1"/>
  <c r="K14" i="2" s="1"/>
  <c r="I14" i="2"/>
  <c r="J14" i="2" s="1"/>
  <c r="D14" i="2"/>
  <c r="K13" i="2"/>
  <c r="H13" i="2"/>
  <c r="I13" i="2"/>
  <c r="J13" i="2" s="1"/>
  <c r="D13" i="2"/>
  <c r="H12" i="2"/>
  <c r="I12" i="2"/>
  <c r="J12" i="2" s="1"/>
  <c r="D12" i="2"/>
  <c r="K11" i="2"/>
  <c r="H11" i="2"/>
  <c r="I11" i="2"/>
  <c r="J11" i="2" s="1"/>
  <c r="D11" i="2"/>
  <c r="H10" i="2"/>
  <c r="I10" i="2"/>
  <c r="J10" i="2" s="1"/>
  <c r="D10" i="2"/>
  <c r="K9" i="2"/>
  <c r="H9" i="2"/>
  <c r="I9" i="2"/>
  <c r="J9" i="2" s="1"/>
  <c r="D9" i="2"/>
  <c r="H8" i="2"/>
  <c r="I8" i="2"/>
  <c r="J8" i="2" s="1"/>
  <c r="D8" i="2"/>
  <c r="K7" i="2"/>
  <c r="H7" i="2"/>
  <c r="I7" i="2"/>
  <c r="J7" i="2" s="1"/>
  <c r="D7" i="2"/>
  <c r="H6" i="2"/>
  <c r="K6" i="2" s="1"/>
  <c r="L6" i="2" s="1"/>
  <c r="I6" i="2"/>
  <c r="J6" i="2" s="1"/>
  <c r="D6" i="2"/>
  <c r="K10" i="2" l="1"/>
  <c r="L10" i="2" s="1"/>
  <c r="L14" i="2"/>
  <c r="L7" i="2"/>
  <c r="L11" i="2"/>
  <c r="K8" i="2"/>
  <c r="L8" i="2" s="1"/>
  <c r="L9" i="2"/>
  <c r="K12" i="2"/>
  <c r="L12" i="2" s="1"/>
  <c r="L13" i="2"/>
</calcChain>
</file>

<file path=xl/sharedStrings.xml><?xml version="1.0" encoding="utf-8"?>
<sst xmlns="http://schemas.openxmlformats.org/spreadsheetml/2006/main" count="53" uniqueCount="48">
  <si>
    <r>
      <t>Potongan</t>
    </r>
    <r>
      <rPr>
        <sz val="10"/>
        <rFont val="Arial"/>
        <family val="2"/>
      </rPr>
      <t xml:space="preserve"> : Bila lama menginap lebih dari 10 hari maka potongan 5% dari tagihan , jika lama menginap lebih besar atau sama dengan 6 hari maka potongan 3 % dari tagihan, selain itu maka tidak memperoleh potongan.</t>
    </r>
  </si>
  <si>
    <r>
      <t>Lama menginap</t>
    </r>
    <r>
      <rPr>
        <sz val="10"/>
        <rFont val="Arial"/>
        <family val="2"/>
      </rPr>
      <t xml:space="preserve"> :selisih antara tanggal pergi dan tanggal datang (dibelakang hasil perhitungan tambahkan string "hari")</t>
    </r>
  </si>
  <si>
    <r>
      <t>Kelas kamar</t>
    </r>
    <r>
      <rPr>
        <sz val="10"/>
        <rFont val="Arial"/>
        <family val="2"/>
      </rPr>
      <t xml:space="preserve"> : di peroleh berdasarkan Tabel Data</t>
    </r>
  </si>
  <si>
    <t>Data yang dicari</t>
  </si>
  <si>
    <t>digit 1 s/d 3 menyatakan kelas kamar</t>
  </si>
  <si>
    <t>Mewah</t>
  </si>
  <si>
    <t>LUX</t>
  </si>
  <si>
    <t>Eksekutif</t>
  </si>
  <si>
    <t>EXC</t>
  </si>
  <si>
    <t>Ekonomi</t>
  </si>
  <si>
    <t>EKO</t>
  </si>
  <si>
    <t>Kelas Kamar</t>
  </si>
  <si>
    <t>Kode Kamar</t>
  </si>
  <si>
    <t>Tabel Data</t>
  </si>
  <si>
    <t>Ivan</t>
  </si>
  <si>
    <t>LUX-1</t>
  </si>
  <si>
    <t>Darindi</t>
  </si>
  <si>
    <t>EXC-2</t>
  </si>
  <si>
    <t>Tarmizin</t>
  </si>
  <si>
    <t>EKO-1</t>
  </si>
  <si>
    <t>Tami</t>
  </si>
  <si>
    <t>EXC-1</t>
  </si>
  <si>
    <t>Didit</t>
  </si>
  <si>
    <t>LUX-2</t>
  </si>
  <si>
    <t>Dodot</t>
  </si>
  <si>
    <t>EKO-2</t>
  </si>
  <si>
    <t>Nursalim</t>
  </si>
  <si>
    <t>Supardi</t>
  </si>
  <si>
    <t>Wagiman</t>
  </si>
  <si>
    <t>Total bayar</t>
  </si>
  <si>
    <t>Potongan</t>
  </si>
  <si>
    <t>Pajak</t>
  </si>
  <si>
    <t>Tagihan</t>
  </si>
  <si>
    <t>Lama Nginap</t>
  </si>
  <si>
    <t>Tanggal Pergi</t>
  </si>
  <si>
    <t>Tanggal Datang</t>
  </si>
  <si>
    <t>Tarif/hari (Rp)</t>
  </si>
  <si>
    <t>Nama Tamu</t>
  </si>
  <si>
    <t>Hotel Internasional</t>
  </si>
  <si>
    <t>Laporan  Keuangan Penginapan</t>
  </si>
  <si>
    <r>
      <t>Pajak</t>
    </r>
    <r>
      <rPr>
        <sz val="10"/>
        <rFont val="Arial"/>
        <family val="2"/>
      </rPr>
      <t xml:space="preserve"> : jika jenis kamar = single maka pajak = 5 % dari tagihan, jika jenis kamar = double maka pajak 10 % dari tagihan</t>
    </r>
  </si>
  <si>
    <t>Tarif/hari Single</t>
  </si>
  <si>
    <t>Tarif/hari Double</t>
  </si>
  <si>
    <t>Keterangan Kode Kamar</t>
  </si>
  <si>
    <t>digit 5 menyatakan single atau double. Jika digit ke-5 = 1, maka jenis kamar = single, jika digit 5 = 2 maka jenis kamar = Double</t>
  </si>
  <si>
    <r>
      <t>Tarif/hari</t>
    </r>
    <r>
      <rPr>
        <sz val="10"/>
        <rFont val="Arial"/>
        <family val="2"/>
      </rPr>
      <t xml:space="preserve"> : diperoleh berdasarkan Tabel Data, dengan klasifikasi single dan double</t>
    </r>
  </si>
  <si>
    <r>
      <t>Tagihan</t>
    </r>
    <r>
      <rPr>
        <sz val="10"/>
        <rFont val="Arial"/>
        <family val="2"/>
      </rPr>
      <t xml:space="preserve"> : tarif/hari x lama menginap</t>
    </r>
  </si>
  <si>
    <r>
      <rPr>
        <b/>
        <sz val="10"/>
        <rFont val="Arial"/>
        <family val="2"/>
      </rPr>
      <t>Total bayar</t>
    </r>
    <r>
      <rPr>
        <sz val="10"/>
        <rFont val="Arial"/>
        <family val="2"/>
      </rPr>
      <t xml:space="preserve"> : cari sendiri ya ….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</si>
</sst>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[$-421]dd\ mmm\ yyyy"/>
    <numFmt numFmtId="166" formatCode="0\ &quot;hari&quot;"/>
  </numFmts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339966"/>
        <bgColor indexed="64"/>
      </patternFill>
    </fill>
  </fills>
  <borders count="22">
    <border>
      <left/>
      <right/>
      <top/>
      <bottom/>
      <diagonal/>
    </border>
    <border>
      <left style="dashed">
        <color indexed="64"/>
      </left>
      <right style="thick">
        <color indexed="64"/>
      </right>
      <top style="dashed">
        <color indexed="64"/>
      </top>
      <bottom style="thick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ck">
        <color indexed="64"/>
      </bottom>
      <diagonal/>
    </border>
    <border>
      <left style="thick">
        <color indexed="64"/>
      </left>
      <right style="dashed">
        <color indexed="64"/>
      </right>
      <top style="dashed">
        <color indexed="64"/>
      </top>
      <bottom style="thick">
        <color indexed="64"/>
      </bottom>
      <diagonal/>
    </border>
    <border>
      <left style="dashed">
        <color indexed="64"/>
      </left>
      <right style="thick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ck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ck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thick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dashed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1" fontId="5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1" xfId="1" applyNumberFormat="1" applyFont="1" applyBorder="1"/>
    <xf numFmtId="164" fontId="0" fillId="0" borderId="2" xfId="1" applyNumberFormat="1" applyFont="1" applyBorder="1"/>
    <xf numFmtId="0" fontId="0" fillId="0" borderId="3" xfId="0" applyBorder="1"/>
    <xf numFmtId="164" fontId="0" fillId="0" borderId="4" xfId="1" applyNumberFormat="1" applyFont="1" applyBorder="1"/>
    <xf numFmtId="164" fontId="0" fillId="0" borderId="5" xfId="1" applyNumberFormat="1" applyFont="1" applyBorder="1"/>
    <xf numFmtId="0" fontId="0" fillId="0" borderId="6" xfId="0" applyBorder="1"/>
    <xf numFmtId="164" fontId="0" fillId="0" borderId="7" xfId="1" applyNumberFormat="1" applyFont="1" applyBorder="1"/>
    <xf numFmtId="164" fontId="0" fillId="0" borderId="8" xfId="1" applyNumberFormat="1" applyFont="1" applyBorder="1"/>
    <xf numFmtId="0" fontId="0" fillId="0" borderId="9" xfId="0" applyBorder="1"/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164" fontId="0" fillId="0" borderId="14" xfId="1" applyNumberFormat="1" applyFont="1" applyBorder="1"/>
    <xf numFmtId="0" fontId="0" fillId="2" borderId="13" xfId="0" applyFill="1" applyBorder="1"/>
    <xf numFmtId="0" fontId="0" fillId="2" borderId="15" xfId="0" applyFill="1" applyBorder="1"/>
    <xf numFmtId="0" fontId="0" fillId="2" borderId="14" xfId="0" applyFill="1" applyBorder="1"/>
    <xf numFmtId="0" fontId="0" fillId="2" borderId="16" xfId="0" applyFill="1" applyBorder="1"/>
    <xf numFmtId="0" fontId="1" fillId="0" borderId="0" xfId="0" applyFont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41" fontId="0" fillId="0" borderId="14" xfId="2" applyFont="1" applyBorder="1"/>
    <xf numFmtId="165" fontId="0" fillId="2" borderId="14" xfId="0" applyNumberFormat="1" applyFill="1" applyBorder="1"/>
    <xf numFmtId="165" fontId="0" fillId="2" borderId="13" xfId="0" applyNumberFormat="1" applyFill="1" applyBorder="1"/>
    <xf numFmtId="166" fontId="0" fillId="0" borderId="14" xfId="0" applyNumberFormat="1" applyBorder="1" applyAlignment="1">
      <alignment horizontal="center"/>
    </xf>
    <xf numFmtId="164" fontId="0" fillId="0" borderId="20" xfId="0" applyNumberFormat="1" applyBorder="1"/>
    <xf numFmtId="41" fontId="0" fillId="0" borderId="13" xfId="2" applyFont="1" applyBorder="1"/>
    <xf numFmtId="166" fontId="0" fillId="0" borderId="13" xfId="0" applyNumberFormat="1" applyBorder="1" applyAlignment="1">
      <alignment horizontal="center"/>
    </xf>
    <xf numFmtId="164" fontId="0" fillId="0" borderId="13" xfId="1" applyNumberFormat="1" applyFont="1" applyBorder="1"/>
    <xf numFmtId="164" fontId="0" fillId="0" borderId="21" xfId="0" applyNumberFormat="1" applyBorder="1"/>
    <xf numFmtId="0" fontId="2" fillId="0" borderId="0" xfId="0" applyFont="1"/>
    <xf numFmtId="0" fontId="0" fillId="3" borderId="14" xfId="0" applyFill="1" applyBorder="1"/>
    <xf numFmtId="41" fontId="0" fillId="3" borderId="14" xfId="2" applyFont="1" applyFill="1" applyBorder="1"/>
    <xf numFmtId="0" fontId="0" fillId="3" borderId="13" xfId="0" applyFill="1" applyBorder="1"/>
    <xf numFmtId="41" fontId="0" fillId="3" borderId="13" xfId="2" applyFont="1" applyFill="1" applyBorder="1"/>
    <xf numFmtId="0" fontId="6" fillId="4" borderId="18" xfId="0" applyFont="1" applyFill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 vertical="center" wrapText="1"/>
    </xf>
    <xf numFmtId="0" fontId="6" fillId="4" borderId="19" xfId="0" applyFont="1" applyFill="1" applyBorder="1" applyAlignment="1">
      <alignment horizontal="center" vertical="center" wrapText="1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8EE88-78E9-4C58-84ED-2E059EA5E1CD}">
  <sheetPr codeName="Sheet1"/>
  <dimension ref="B2:M34"/>
  <sheetViews>
    <sheetView showGridLines="0" tabSelected="1" workbookViewId="0">
      <selection activeCell="D11" sqref="D11"/>
    </sheetView>
  </sheetViews>
  <sheetFormatPr defaultRowHeight="12.75" x14ac:dyDescent="0.2"/>
  <cols>
    <col min="3" max="3" width="11.28515625" bestFit="1" customWidth="1"/>
    <col min="4" max="4" width="16.42578125" customWidth="1"/>
    <col min="5" max="5" width="16.28515625" bestFit="1" customWidth="1"/>
    <col min="6" max="6" width="11.28515625" bestFit="1" customWidth="1"/>
    <col min="7" max="7" width="14.28515625" customWidth="1"/>
    <col min="8" max="8" width="12.28515625" bestFit="1" customWidth="1"/>
    <col min="9" max="9" width="13.42578125" customWidth="1"/>
    <col min="10" max="10" width="12.85546875" bestFit="1" customWidth="1"/>
    <col min="11" max="11" width="11.85546875" customWidth="1"/>
    <col min="12" max="12" width="12.28515625" customWidth="1"/>
    <col min="13" max="13" width="10.28515625" bestFit="1" customWidth="1"/>
  </cols>
  <sheetData>
    <row r="2" spans="2:13" ht="20.25" x14ac:dyDescent="0.2">
      <c r="B2" s="21" t="s">
        <v>39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spans="2:13" x14ac:dyDescent="0.2">
      <c r="B3" s="20" t="s">
        <v>38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</row>
    <row r="4" spans="2:13" ht="13.5" thickBot="1" x14ac:dyDescent="0.25"/>
    <row r="5" spans="2:13" ht="25.5" x14ac:dyDescent="0.2">
      <c r="B5" s="36" t="s">
        <v>12</v>
      </c>
      <c r="C5" s="37" t="s">
        <v>37</v>
      </c>
      <c r="D5" s="37" t="s">
        <v>11</v>
      </c>
      <c r="E5" s="37" t="s">
        <v>36</v>
      </c>
      <c r="F5" s="37" t="s">
        <v>35</v>
      </c>
      <c r="G5" s="37" t="s">
        <v>34</v>
      </c>
      <c r="H5" s="37" t="s">
        <v>33</v>
      </c>
      <c r="I5" s="37" t="s">
        <v>32</v>
      </c>
      <c r="J5" s="37" t="s">
        <v>31</v>
      </c>
      <c r="K5" s="37" t="s">
        <v>30</v>
      </c>
      <c r="L5" s="38" t="s">
        <v>29</v>
      </c>
    </row>
    <row r="6" spans="2:13" x14ac:dyDescent="0.2">
      <c r="B6" s="19" t="s">
        <v>21</v>
      </c>
      <c r="C6" s="18" t="s">
        <v>28</v>
      </c>
      <c r="D6" s="32" t="str">
        <f>VLOOKUP(LEFT(B6,3),$B$19:$E$21,4)&amp;" - "&amp;IF(RIGHT(B6,1)="1","Single","Double")</f>
        <v>Eksekutif - Single</v>
      </c>
      <c r="E6" s="33">
        <f>VLOOKUP(LEFT(B6,3),$B$19:$D$21,IF(RIGHT(B6,1)="1",2,3))</f>
        <v>550000</v>
      </c>
      <c r="F6" s="23">
        <v>39086</v>
      </c>
      <c r="G6" s="23">
        <v>39092</v>
      </c>
      <c r="H6" s="25">
        <f>G6-F6</f>
        <v>6</v>
      </c>
      <c r="I6" s="15">
        <f t="shared" ref="I6:I14" si="0">E6*H6</f>
        <v>3300000</v>
      </c>
      <c r="J6" s="22">
        <f>IF(RIGHT(B6,1)="1",I6*5%,I6*10%)</f>
        <v>165000</v>
      </c>
      <c r="K6" s="22">
        <f>IF(H6&gt;10,I6*5%,IF(H6&gt;=6,I6*3%,0))</f>
        <v>99000</v>
      </c>
      <c r="L6" s="26">
        <f>SUM(I6:J6)-K6</f>
        <v>3366000</v>
      </c>
    </row>
    <row r="7" spans="2:13" x14ac:dyDescent="0.2">
      <c r="B7" s="19" t="s">
        <v>25</v>
      </c>
      <c r="C7" s="18" t="s">
        <v>27</v>
      </c>
      <c r="D7" s="32" t="str">
        <f t="shared" ref="D7:D14" si="1">VLOOKUP(LEFT(B7,3),$B$19:$E$21,4)&amp;" - "&amp;IF(RIGHT(B7,1)="1","Single","Double")</f>
        <v>Ekonomi - Double</v>
      </c>
      <c r="E7" s="33">
        <f t="shared" ref="E7:E14" si="2">VLOOKUP(LEFT(B7,3),$B$19:$D$21,IF(RIGHT(B7,1)="1",2,3))</f>
        <v>400000</v>
      </c>
      <c r="F7" s="23">
        <v>39117</v>
      </c>
      <c r="G7" s="23">
        <v>39121</v>
      </c>
      <c r="H7" s="25">
        <f t="shared" ref="H7:H14" si="3">G7-F7</f>
        <v>4</v>
      </c>
      <c r="I7" s="15">
        <f t="shared" si="0"/>
        <v>1600000</v>
      </c>
      <c r="J7" s="22">
        <f t="shared" ref="J7:J14" si="4">IF(RIGHT(B7,1)="1",I7*5%,I7*10%)</f>
        <v>160000</v>
      </c>
      <c r="K7" s="22">
        <f t="shared" ref="K7:K14" si="5">IF(H7&gt;10,I7*5%,IF(H7&gt;=6,I7*3%,0))</f>
        <v>0</v>
      </c>
      <c r="L7" s="26">
        <f t="shared" ref="L7:L13" si="6">SUM(I7:J7)-K7</f>
        <v>1760000</v>
      </c>
    </row>
    <row r="8" spans="2:13" x14ac:dyDescent="0.2">
      <c r="B8" s="19" t="s">
        <v>15</v>
      </c>
      <c r="C8" s="18" t="s">
        <v>26</v>
      </c>
      <c r="D8" s="32" t="str">
        <f t="shared" si="1"/>
        <v>Mewah - Single</v>
      </c>
      <c r="E8" s="33">
        <f t="shared" si="2"/>
        <v>800000</v>
      </c>
      <c r="F8" s="23">
        <v>39115</v>
      </c>
      <c r="G8" s="23">
        <v>39128</v>
      </c>
      <c r="H8" s="25">
        <f t="shared" si="3"/>
        <v>13</v>
      </c>
      <c r="I8" s="15">
        <f t="shared" si="0"/>
        <v>10400000</v>
      </c>
      <c r="J8" s="22">
        <f t="shared" si="4"/>
        <v>520000</v>
      </c>
      <c r="K8" s="22">
        <f t="shared" si="5"/>
        <v>520000</v>
      </c>
      <c r="L8" s="26">
        <f t="shared" si="6"/>
        <v>10400000</v>
      </c>
    </row>
    <row r="9" spans="2:13" x14ac:dyDescent="0.2">
      <c r="B9" s="19" t="s">
        <v>25</v>
      </c>
      <c r="C9" s="18" t="s">
        <v>24</v>
      </c>
      <c r="D9" s="32" t="str">
        <f t="shared" si="1"/>
        <v>Ekonomi - Double</v>
      </c>
      <c r="E9" s="33">
        <f t="shared" si="2"/>
        <v>400000</v>
      </c>
      <c r="F9" s="23">
        <v>39084</v>
      </c>
      <c r="G9" s="23">
        <v>39087</v>
      </c>
      <c r="H9" s="25">
        <f t="shared" si="3"/>
        <v>3</v>
      </c>
      <c r="I9" s="15">
        <f t="shared" si="0"/>
        <v>1200000</v>
      </c>
      <c r="J9" s="22">
        <f t="shared" si="4"/>
        <v>120000</v>
      </c>
      <c r="K9" s="22">
        <f t="shared" si="5"/>
        <v>0</v>
      </c>
      <c r="L9" s="26">
        <f t="shared" si="6"/>
        <v>1320000</v>
      </c>
    </row>
    <row r="10" spans="2:13" x14ac:dyDescent="0.2">
      <c r="B10" s="19" t="s">
        <v>23</v>
      </c>
      <c r="C10" s="18" t="s">
        <v>22</v>
      </c>
      <c r="D10" s="32" t="str">
        <f t="shared" si="1"/>
        <v>Mewah - Double</v>
      </c>
      <c r="E10" s="33">
        <f t="shared" si="2"/>
        <v>900000</v>
      </c>
      <c r="F10" s="23">
        <v>39084</v>
      </c>
      <c r="G10" s="23">
        <v>39090</v>
      </c>
      <c r="H10" s="25">
        <f t="shared" si="3"/>
        <v>6</v>
      </c>
      <c r="I10" s="15">
        <f t="shared" si="0"/>
        <v>5400000</v>
      </c>
      <c r="J10" s="22">
        <f t="shared" si="4"/>
        <v>540000</v>
      </c>
      <c r="K10" s="22">
        <f t="shared" si="5"/>
        <v>162000</v>
      </c>
      <c r="L10" s="26">
        <f t="shared" si="6"/>
        <v>5778000</v>
      </c>
    </row>
    <row r="11" spans="2:13" x14ac:dyDescent="0.2">
      <c r="B11" s="19" t="s">
        <v>21</v>
      </c>
      <c r="C11" s="18" t="s">
        <v>20</v>
      </c>
      <c r="D11" s="32" t="str">
        <f t="shared" si="1"/>
        <v>Eksekutif - Single</v>
      </c>
      <c r="E11" s="33">
        <f t="shared" si="2"/>
        <v>550000</v>
      </c>
      <c r="F11" s="23">
        <v>39087</v>
      </c>
      <c r="G11" s="23">
        <v>39092</v>
      </c>
      <c r="H11" s="25">
        <f t="shared" si="3"/>
        <v>5</v>
      </c>
      <c r="I11" s="15">
        <f t="shared" si="0"/>
        <v>2750000</v>
      </c>
      <c r="J11" s="22">
        <f t="shared" si="4"/>
        <v>137500</v>
      </c>
      <c r="K11" s="22">
        <f t="shared" si="5"/>
        <v>0</v>
      </c>
      <c r="L11" s="26">
        <f t="shared" si="6"/>
        <v>2887500</v>
      </c>
    </row>
    <row r="12" spans="2:13" x14ac:dyDescent="0.2">
      <c r="B12" s="19" t="s">
        <v>19</v>
      </c>
      <c r="C12" s="18" t="s">
        <v>18</v>
      </c>
      <c r="D12" s="32" t="str">
        <f t="shared" si="1"/>
        <v>Ekonomi - Single</v>
      </c>
      <c r="E12" s="33">
        <f t="shared" si="2"/>
        <v>300000</v>
      </c>
      <c r="F12" s="23">
        <v>39087</v>
      </c>
      <c r="G12" s="23">
        <v>39098</v>
      </c>
      <c r="H12" s="25">
        <f t="shared" si="3"/>
        <v>11</v>
      </c>
      <c r="I12" s="15">
        <f t="shared" si="0"/>
        <v>3300000</v>
      </c>
      <c r="J12" s="22">
        <f t="shared" si="4"/>
        <v>165000</v>
      </c>
      <c r="K12" s="22">
        <f t="shared" si="5"/>
        <v>165000</v>
      </c>
      <c r="L12" s="26">
        <f t="shared" si="6"/>
        <v>3300000</v>
      </c>
    </row>
    <row r="13" spans="2:13" x14ac:dyDescent="0.2">
      <c r="B13" s="19" t="s">
        <v>17</v>
      </c>
      <c r="C13" s="18" t="s">
        <v>16</v>
      </c>
      <c r="D13" s="32" t="str">
        <f t="shared" si="1"/>
        <v>Eksekutif - Double</v>
      </c>
      <c r="E13" s="33">
        <f t="shared" si="2"/>
        <v>650000</v>
      </c>
      <c r="F13" s="23">
        <v>39114</v>
      </c>
      <c r="G13" s="23">
        <v>39116</v>
      </c>
      <c r="H13" s="25">
        <f t="shared" si="3"/>
        <v>2</v>
      </c>
      <c r="I13" s="15">
        <f t="shared" si="0"/>
        <v>1300000</v>
      </c>
      <c r="J13" s="22">
        <f t="shared" si="4"/>
        <v>130000</v>
      </c>
      <c r="K13" s="22">
        <f t="shared" si="5"/>
        <v>0</v>
      </c>
      <c r="L13" s="26">
        <f t="shared" si="6"/>
        <v>1430000</v>
      </c>
    </row>
    <row r="14" spans="2:13" ht="13.5" thickBot="1" x14ac:dyDescent="0.25">
      <c r="B14" s="17" t="s">
        <v>15</v>
      </c>
      <c r="C14" s="16" t="s">
        <v>14</v>
      </c>
      <c r="D14" s="34" t="str">
        <f t="shared" si="1"/>
        <v>Mewah - Single</v>
      </c>
      <c r="E14" s="35">
        <f t="shared" si="2"/>
        <v>800000</v>
      </c>
      <c r="F14" s="24">
        <v>39102</v>
      </c>
      <c r="G14" s="24">
        <v>39105</v>
      </c>
      <c r="H14" s="28">
        <f t="shared" si="3"/>
        <v>3</v>
      </c>
      <c r="I14" s="29">
        <f t="shared" si="0"/>
        <v>2400000</v>
      </c>
      <c r="J14" s="27">
        <f t="shared" si="4"/>
        <v>120000</v>
      </c>
      <c r="K14" s="27">
        <f t="shared" si="5"/>
        <v>0</v>
      </c>
      <c r="L14" s="30">
        <f>SUM(I14:J14)-K14</f>
        <v>2520000</v>
      </c>
    </row>
    <row r="17" spans="2:5" ht="13.5" thickBot="1" x14ac:dyDescent="0.25">
      <c r="B17" s="1" t="s">
        <v>13</v>
      </c>
    </row>
    <row r="18" spans="2:5" ht="26.25" thickTop="1" x14ac:dyDescent="0.2">
      <c r="B18" s="14" t="s">
        <v>12</v>
      </c>
      <c r="C18" s="13" t="s">
        <v>41</v>
      </c>
      <c r="D18" s="13" t="s">
        <v>42</v>
      </c>
      <c r="E18" s="12" t="s">
        <v>11</v>
      </c>
    </row>
    <row r="19" spans="2:5" x14ac:dyDescent="0.2">
      <c r="B19" s="11" t="s">
        <v>10</v>
      </c>
      <c r="C19" s="10">
        <v>300000</v>
      </c>
      <c r="D19" s="10">
        <v>400000</v>
      </c>
      <c r="E19" s="9" t="s">
        <v>9</v>
      </c>
    </row>
    <row r="20" spans="2:5" x14ac:dyDescent="0.2">
      <c r="B20" s="8" t="s">
        <v>8</v>
      </c>
      <c r="C20" s="7">
        <v>550000</v>
      </c>
      <c r="D20" s="7">
        <v>650000</v>
      </c>
      <c r="E20" s="6" t="s">
        <v>7</v>
      </c>
    </row>
    <row r="21" spans="2:5" ht="13.5" thickBot="1" x14ac:dyDescent="0.25">
      <c r="B21" s="5" t="s">
        <v>6</v>
      </c>
      <c r="C21" s="4">
        <v>800000</v>
      </c>
      <c r="D21" s="4">
        <v>900000</v>
      </c>
      <c r="E21" s="3" t="s">
        <v>5</v>
      </c>
    </row>
    <row r="22" spans="2:5" ht="13.5" thickTop="1" x14ac:dyDescent="0.2"/>
    <row r="23" spans="2:5" x14ac:dyDescent="0.2">
      <c r="B23" s="2" t="s">
        <v>43</v>
      </c>
    </row>
    <row r="24" spans="2:5" x14ac:dyDescent="0.2">
      <c r="B24" t="s">
        <v>4</v>
      </c>
    </row>
    <row r="25" spans="2:5" x14ac:dyDescent="0.2">
      <c r="B25" t="s">
        <v>44</v>
      </c>
    </row>
    <row r="27" spans="2:5" x14ac:dyDescent="0.2">
      <c r="B27" s="2" t="s">
        <v>3</v>
      </c>
    </row>
    <row r="28" spans="2:5" x14ac:dyDescent="0.2">
      <c r="B28" s="1" t="s">
        <v>2</v>
      </c>
    </row>
    <row r="29" spans="2:5" x14ac:dyDescent="0.2">
      <c r="B29" s="1" t="s">
        <v>45</v>
      </c>
    </row>
    <row r="30" spans="2:5" x14ac:dyDescent="0.2">
      <c r="B30" s="1" t="s">
        <v>1</v>
      </c>
    </row>
    <row r="31" spans="2:5" x14ac:dyDescent="0.2">
      <c r="B31" s="1" t="s">
        <v>46</v>
      </c>
    </row>
    <row r="32" spans="2:5" x14ac:dyDescent="0.2">
      <c r="B32" s="1" t="s">
        <v>40</v>
      </c>
    </row>
    <row r="33" spans="2:2" x14ac:dyDescent="0.2">
      <c r="B33" s="1" t="s">
        <v>0</v>
      </c>
    </row>
    <row r="34" spans="2:2" x14ac:dyDescent="0.2">
      <c r="B34" s="31" t="s">
        <v>47</v>
      </c>
    </row>
  </sheetData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Masdad Al-Falucky</cp:lastModifiedBy>
  <dcterms:created xsi:type="dcterms:W3CDTF">2019-11-22T00:48:47Z</dcterms:created>
  <dcterms:modified xsi:type="dcterms:W3CDTF">2019-11-29T07:01:56Z</dcterms:modified>
</cp:coreProperties>
</file>