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45" windowWidth="8460" windowHeight="5265" activeTab="2"/>
  </bookViews>
  <sheets>
    <sheet name="Data" sheetId="1" r:id="rId1"/>
    <sheet name="Hasil Baca Data" sheetId="2" r:id="rId2"/>
    <sheet name="ctvContohLain" sheetId="4" r:id="rId3"/>
    <sheet name="lagi" sheetId="5" r:id="rId4"/>
  </sheets>
  <calcPr calcId="124519"/>
</workbook>
</file>

<file path=xl/calcChain.xml><?xml version="1.0" encoding="utf-8"?>
<calcChain xmlns="http://schemas.openxmlformats.org/spreadsheetml/2006/main">
  <c r="K21" i="4"/>
  <c r="H45" i="1"/>
  <c r="G45"/>
  <c r="H44"/>
  <c r="G44"/>
  <c r="H43"/>
  <c r="G43"/>
  <c r="H42"/>
  <c r="G42"/>
  <c r="D7" i="2"/>
  <c r="D6"/>
  <c r="D5"/>
  <c r="D4"/>
  <c r="C7"/>
  <c r="C6"/>
  <c r="C5"/>
  <c r="C4"/>
  <c r="C34" i="1"/>
  <c r="C26"/>
  <c r="C32"/>
  <c r="C30"/>
  <c r="I17"/>
  <c r="H17"/>
  <c r="G17"/>
  <c r="I16"/>
  <c r="H16"/>
  <c r="G16"/>
  <c r="I15"/>
  <c r="H15"/>
  <c r="G15"/>
  <c r="I14"/>
  <c r="H14"/>
  <c r="G14"/>
  <c r="I48" i="5"/>
  <c r="M38"/>
  <c r="I37"/>
  <c r="K38"/>
  <c r="I39"/>
  <c r="I25"/>
  <c r="G10"/>
  <c r="G9"/>
  <c r="G8"/>
  <c r="G7"/>
  <c r="K8"/>
  <c r="H22"/>
  <c r="I22"/>
  <c r="G16"/>
  <c r="G15"/>
  <c r="G14"/>
  <c r="G13"/>
</calcChain>
</file>

<file path=xl/comments1.xml><?xml version="1.0" encoding="utf-8"?>
<comments xmlns="http://schemas.openxmlformats.org/spreadsheetml/2006/main">
  <authors>
    <author>siti Vi</author>
  </authors>
  <commentList>
    <comment ref="K21" authorId="0">
      <text>
        <r>
          <rPr>
            <sz val="18"/>
            <color indexed="81"/>
            <rFont val="Tahoma"/>
            <family val="2"/>
          </rPr>
          <t xml:space="preserve">
</t>
        </r>
        <r>
          <rPr>
            <sz val="18"/>
            <color indexed="12"/>
            <rFont val="Tahoma"/>
            <family val="2"/>
          </rPr>
          <t>=INDEX(</t>
        </r>
        <r>
          <rPr>
            <b/>
            <sz val="18"/>
            <color indexed="81"/>
            <rFont val="Tahoma"/>
            <family val="2"/>
          </rPr>
          <t>C4:G15</t>
        </r>
        <r>
          <rPr>
            <sz val="18"/>
            <color indexed="12"/>
            <rFont val="Tahoma"/>
            <family val="2"/>
          </rPr>
          <t>, MATCH(K19,</t>
        </r>
        <r>
          <rPr>
            <b/>
            <sz val="18"/>
            <color indexed="17"/>
            <rFont val="Tahoma"/>
            <family val="2"/>
          </rPr>
          <t>H4:H15</t>
        </r>
        <r>
          <rPr>
            <sz val="18"/>
            <color indexed="12"/>
            <rFont val="Tahoma"/>
            <family val="2"/>
          </rPr>
          <t>,0), MATCH(K18,</t>
        </r>
        <r>
          <rPr>
            <b/>
            <sz val="18"/>
            <color indexed="14"/>
            <rFont val="Tahoma"/>
            <family val="2"/>
          </rPr>
          <t>C3:G3</t>
        </r>
        <r>
          <rPr>
            <sz val="18"/>
            <color indexed="12"/>
            <rFont val="Tahoma"/>
            <family val="2"/>
          </rPr>
          <t>,0))</t>
        </r>
      </text>
    </comment>
  </commentList>
</comments>
</file>

<file path=xl/comments2.xml><?xml version="1.0" encoding="utf-8"?>
<comments xmlns="http://schemas.openxmlformats.org/spreadsheetml/2006/main">
  <authors>
    <author>siti Vi</author>
  </authors>
  <commentList>
    <comment ref="H22" authorId="0">
      <text>
        <r>
          <rPr>
            <b/>
            <sz val="8"/>
            <color indexed="81"/>
            <rFont val="Tahoma"/>
            <family val="2"/>
          </rPr>
          <t>siti Vi: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=MATCH</t>
        </r>
        <r>
          <rPr>
            <sz val="8"/>
            <color indexed="81"/>
            <rFont val="Tahoma"/>
            <family val="2"/>
          </rPr>
          <t>(G22,$C$22:$C$27,0)</t>
        </r>
      </text>
    </comment>
    <comment ref="I22" authorId="0">
      <text>
        <r>
          <rPr>
            <b/>
            <sz val="8"/>
            <color indexed="81"/>
            <rFont val="Tahoma"/>
            <family val="2"/>
          </rPr>
          <t>siti Vi: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9"/>
            <color indexed="12"/>
            <rFont val="Tahoma"/>
            <family val="2"/>
          </rPr>
          <t>=</t>
        </r>
        <r>
          <rPr>
            <b/>
            <sz val="9"/>
            <color indexed="12"/>
            <rFont val="Tahoma"/>
            <family val="2"/>
          </rPr>
          <t>INDEX</t>
        </r>
        <r>
          <rPr>
            <sz val="9"/>
            <color indexed="12"/>
            <rFont val="Tahoma"/>
            <family val="2"/>
          </rPr>
          <t>($B$22:$B$27,</t>
        </r>
        <r>
          <rPr>
            <sz val="9"/>
            <color indexed="14"/>
            <rFont val="Tahoma"/>
            <family val="2"/>
          </rPr>
          <t>H22</t>
        </r>
        <r>
          <rPr>
            <sz val="9"/>
            <color indexed="12"/>
            <rFont val="Tahoma"/>
            <family val="2"/>
          </rPr>
          <t>)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14"/>
            <rFont val="Tahoma"/>
            <family val="2"/>
          </rPr>
          <t>H22</t>
        </r>
        <r>
          <rPr>
            <sz val="8"/>
            <color indexed="81"/>
            <rFont val="Tahoma"/>
            <family val="2"/>
          </rPr>
          <t xml:space="preserve"> is used as a helper cell</t>
        </r>
      </text>
    </comment>
    <comment ref="I25" authorId="0">
      <text>
        <r>
          <rPr>
            <b/>
            <sz val="8"/>
            <color indexed="81"/>
            <rFont val="Tahoma"/>
            <family val="2"/>
          </rPr>
          <t>siti Vi: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2"/>
            <rFont val="Tahoma"/>
            <family val="2"/>
          </rPr>
          <t>=INDEX($B$22:$B$27,</t>
        </r>
        <r>
          <rPr>
            <sz val="8"/>
            <color indexed="14"/>
            <rFont val="Tahoma"/>
            <family val="2"/>
          </rPr>
          <t>MATCH(G22,$C$22:$C$27,0)</t>
        </r>
        <r>
          <rPr>
            <sz val="8"/>
            <color indexed="81"/>
            <rFont val="Tahoma"/>
            <family val="2"/>
          </rPr>
          <t>)
without using 'Helper Cell' H22</t>
        </r>
      </text>
    </comment>
    <comment ref="K38" authorId="0">
      <text>
        <r>
          <rPr>
            <b/>
            <sz val="8"/>
            <color indexed="81"/>
            <rFont val="Tahoma"/>
            <family val="2"/>
          </rPr>
          <t>siti Vi: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2"/>
            <rFont val="Tahoma"/>
            <family val="2"/>
          </rPr>
          <t>=INDEX($C$36:$F$40,</t>
        </r>
        <r>
          <rPr>
            <sz val="8"/>
            <color indexed="16"/>
            <rFont val="Tahoma"/>
            <family val="2"/>
          </rPr>
          <t>I37</t>
        </r>
        <r>
          <rPr>
            <sz val="8"/>
            <color indexed="12"/>
            <rFont val="Tahoma"/>
            <family val="2"/>
          </rPr>
          <t>,</t>
        </r>
        <r>
          <rPr>
            <sz val="8"/>
            <color indexed="17"/>
            <rFont val="Tahoma"/>
            <family val="2"/>
          </rPr>
          <t>I39</t>
        </r>
        <r>
          <rPr>
            <sz val="8"/>
            <color indexed="12"/>
            <rFont val="Tahoma"/>
            <family val="2"/>
          </rPr>
          <t>)</t>
        </r>
      </text>
    </comment>
    <comment ref="M38" authorId="0">
      <text>
        <r>
          <rPr>
            <b/>
            <sz val="8"/>
            <color indexed="81"/>
            <rFont val="Tahoma"/>
            <family val="2"/>
          </rPr>
          <t>siti Vi: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2"/>
            <rFont val="Tahoma"/>
            <family val="2"/>
          </rPr>
          <t xml:space="preserve">=INDEX(C36:F40,
     </t>
        </r>
        <r>
          <rPr>
            <sz val="8"/>
            <color indexed="16"/>
            <rFont val="Tahoma"/>
            <family val="2"/>
          </rPr>
          <t>MATCH(H37,B36:B40,0)</t>
        </r>
        <r>
          <rPr>
            <sz val="8"/>
            <color indexed="12"/>
            <rFont val="Tahoma"/>
            <family val="2"/>
          </rPr>
          <t xml:space="preserve">,
   </t>
        </r>
        <r>
          <rPr>
            <sz val="8"/>
            <color indexed="17"/>
            <rFont val="Tahoma"/>
            <family val="2"/>
          </rPr>
          <t xml:space="preserve">  MATCH(H39,C35:F35,0)</t>
        </r>
        <r>
          <rPr>
            <sz val="8"/>
            <color indexed="12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<sst xmlns="http://schemas.openxmlformats.org/spreadsheetml/2006/main" count="117" uniqueCount="88">
  <si>
    <t>Contoh Baca Data Kanan ke kiri</t>
  </si>
  <si>
    <t>No</t>
  </si>
  <si>
    <t>No PO</t>
  </si>
  <si>
    <t>Tgl PO</t>
  </si>
  <si>
    <t>No Request</t>
  </si>
  <si>
    <t>Contoh Hasil baca Data</t>
  </si>
  <si>
    <t>Tgl Request</t>
  </si>
  <si>
    <t>dimunculkan</t>
  </si>
  <si>
    <t>ini adalah data tanggal yg BELUM</t>
  </si>
  <si>
    <t>silahkan diformat tampil Date</t>
  </si>
  <si>
    <t>diketahui</t>
  </si>
  <si>
    <t>MATCH</t>
  </si>
  <si>
    <t xml:space="preserve"> =MATCH(B26,D4:D7,0)</t>
  </si>
  <si>
    <t>No.PO</t>
  </si>
  <si>
    <r>
      <t xml:space="preserve">   =INDEX(B4:B7,</t>
    </r>
    <r>
      <rPr>
        <b/>
        <sz val="9"/>
        <color indexed="10"/>
        <rFont val="Arial"/>
        <family val="2"/>
      </rPr>
      <t>3</t>
    </r>
    <r>
      <rPr>
        <b/>
        <sz val="9"/>
        <color indexed="12"/>
        <rFont val="Arial"/>
        <family val="2"/>
      </rPr>
      <t>)</t>
    </r>
  </si>
  <si>
    <r>
      <t xml:space="preserve">   =INDEX(B4:B7,</t>
    </r>
    <r>
      <rPr>
        <b/>
        <sz val="9"/>
        <color indexed="10"/>
        <rFont val="Arial"/>
        <family val="2"/>
      </rPr>
      <t>C26</t>
    </r>
    <r>
      <rPr>
        <b/>
        <sz val="9"/>
        <color indexed="12"/>
        <rFont val="Arial"/>
        <family val="2"/>
      </rPr>
      <t>)</t>
    </r>
  </si>
  <si>
    <r>
      <t xml:space="preserve">  =INDEX(B4:B7,</t>
    </r>
    <r>
      <rPr>
        <b/>
        <sz val="9"/>
        <color indexed="10"/>
        <rFont val="Arial"/>
        <family val="2"/>
      </rPr>
      <t>MATCH(B26,D4:D7,0)</t>
    </r>
    <r>
      <rPr>
        <b/>
        <sz val="9"/>
        <color indexed="12"/>
        <rFont val="Arial"/>
        <family val="2"/>
      </rPr>
      <t>)</t>
    </r>
  </si>
  <si>
    <t>INDEX</t>
  </si>
  <si>
    <t>Index : Menampilkan Satu Data ex Range tertentu, dgn mununjuk Nomor BARIS / KOLOM nya</t>
  </si>
  <si>
    <t>Perhatikan Tiga Formula di sebelah kiri ini</t>
  </si>
  <si>
    <t>Match mencari Nomor POSISI</t>
  </si>
  <si>
    <t xml:space="preserve">Index Mendetailkan cell berdasarkan POSISI </t>
  </si>
  <si>
    <t>cara yg lebih komplex</t>
  </si>
  <si>
    <t>menjadi bervariasi seperti itu</t>
  </si>
  <si>
    <t>BIAR SERU !  (kalok salahketahuan !)</t>
  </si>
  <si>
    <t>Data yg di-index berbentuk Tabel dua dimensi</t>
  </si>
  <si>
    <t>Double LOOKUP</t>
  </si>
  <si>
    <t>Jakarta</t>
  </si>
  <si>
    <t>Bandung</t>
  </si>
  <si>
    <t>Jan</t>
  </si>
  <si>
    <t>Feb</t>
  </si>
  <si>
    <t>Mar</t>
  </si>
  <si>
    <t>Bulan</t>
  </si>
  <si>
    <t>Mei</t>
  </si>
  <si>
    <t>Apr</t>
  </si>
  <si>
    <t>Jumlah</t>
  </si>
  <si>
    <t>Jun</t>
  </si>
  <si>
    <t>Jul</t>
  </si>
  <si>
    <t>Sep</t>
  </si>
  <si>
    <t>Okt</t>
  </si>
  <si>
    <t>Nov</t>
  </si>
  <si>
    <t>Des</t>
  </si>
  <si>
    <t>DOUBLE LOOKUP</t>
  </si>
  <si>
    <t>mencari POSISI / Nomor Baris (atau dlm kasus lain: Kolom)</t>
  </si>
  <si>
    <t>Match pertama: mencari Posisi ROW. Match ke 2 mencari posisi KOLOM</t>
  </si>
  <si>
    <t>cara cara di atas bukan hal baru tetapi sudah umum dipakai orang  (yg berkehendak menggunakan fungsi secara advanced)</t>
  </si>
  <si>
    <t>Agu</t>
  </si>
  <si>
    <r>
      <t>DI</t>
    </r>
    <r>
      <rPr>
        <b/>
        <sz val="9"/>
        <color indexed="20"/>
        <rFont val="Times New Roman"/>
        <family val="1"/>
      </rPr>
      <t>FORMAT tampilan Tanggal</t>
    </r>
  </si>
  <si>
    <r>
      <t xml:space="preserve">maaf data </t>
    </r>
    <r>
      <rPr>
        <b/>
        <sz val="9"/>
        <color indexed="16"/>
        <rFont val="Arial"/>
        <family val="2"/>
      </rPr>
      <t>tanggal</t>
    </r>
    <r>
      <rPr>
        <sz val="9"/>
        <color indexed="12"/>
        <rFont val="Arial"/>
        <family val="2"/>
      </rPr>
      <t xml:space="preserve"> (yg semula kembar) siti ubah</t>
    </r>
  </si>
  <si>
    <t>INDEX and MATCH functions</t>
  </si>
  <si>
    <t>Sunday</t>
  </si>
  <si>
    <t>Monday</t>
  </si>
  <si>
    <t>Tuesday</t>
  </si>
  <si>
    <t>Wednesday</t>
  </si>
  <si>
    <t>Thursday</t>
  </si>
  <si>
    <t>Friday</t>
  </si>
  <si>
    <t>Saturday</t>
  </si>
  <si>
    <t>=INDEX($C$4:$I$4,E8)</t>
  </si>
  <si>
    <t>=INDEX($C$4:$I$4,7)</t>
  </si>
  <si>
    <t>Manila</t>
  </si>
  <si>
    <t>input</t>
  </si>
  <si>
    <t>output</t>
  </si>
  <si>
    <t>Kualalumpur</t>
  </si>
  <si>
    <t>Sydney</t>
  </si>
  <si>
    <t>Johor</t>
  </si>
  <si>
    <t>negara</t>
  </si>
  <si>
    <t>kota</t>
  </si>
  <si>
    <t>helper</t>
  </si>
  <si>
    <t>Philippines</t>
  </si>
  <si>
    <t>Malaysia</t>
  </si>
  <si>
    <t>Indonesia</t>
  </si>
  <si>
    <t>Australia</t>
  </si>
  <si>
    <t>learn more… INDEX and MATCH   (reference to a table)</t>
  </si>
  <si>
    <t>name  study</t>
  </si>
  <si>
    <t>math</t>
  </si>
  <si>
    <t>english</t>
  </si>
  <si>
    <t>cooking</t>
  </si>
  <si>
    <t>excel</t>
  </si>
  <si>
    <t>Izza</t>
  </si>
  <si>
    <t>(helper)</t>
  </si>
  <si>
    <t>tanpa helper</t>
  </si>
  <si>
    <t>Siti</t>
  </si>
  <si>
    <t>Sarah</t>
  </si>
  <si>
    <t>Azizah</t>
  </si>
  <si>
    <t>Luna Maya</t>
  </si>
  <si>
    <t>name</t>
  </si>
  <si>
    <t>studi</t>
  </si>
  <si>
    <t>value</t>
  </si>
</sst>
</file>

<file path=xl/styles.xml><?xml version="1.0" encoding="utf-8"?>
<styleSheet xmlns="http://schemas.openxmlformats.org/spreadsheetml/2006/main">
  <numFmts count="2">
    <numFmt numFmtId="164" formatCode="dd\ mmm\ yyyy"/>
    <numFmt numFmtId="165" formatCode="[$-409]dd\-mmm\-yy;@"/>
  </numFmts>
  <fonts count="48"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60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b/>
      <sz val="9"/>
      <color indexed="6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12"/>
      <name val="Tahoma"/>
      <family val="2"/>
    </font>
    <font>
      <sz val="9"/>
      <name val="Times New Roman"/>
      <family val="1"/>
    </font>
    <font>
      <sz val="8"/>
      <color indexed="55"/>
      <name val="Arial"/>
      <family val="2"/>
    </font>
    <font>
      <sz val="9"/>
      <color indexed="48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60"/>
      <name val="Times New Roman"/>
      <family val="1"/>
    </font>
    <font>
      <b/>
      <sz val="9"/>
      <color indexed="20"/>
      <name val="Times New Roman"/>
      <family val="1"/>
    </font>
    <font>
      <b/>
      <sz val="9"/>
      <color indexed="16"/>
      <name val="Arial"/>
      <family val="2"/>
    </font>
    <font>
      <sz val="14"/>
      <name val="Arial"/>
      <family val="2"/>
    </font>
    <font>
      <sz val="8"/>
      <color indexed="53"/>
      <name val="Arial"/>
      <family val="2"/>
    </font>
    <font>
      <b/>
      <sz val="8"/>
      <name val="Arial"/>
      <family val="2"/>
    </font>
    <font>
      <sz val="9"/>
      <color indexed="14"/>
      <name val="Arial"/>
      <family val="2"/>
    </font>
    <font>
      <b/>
      <sz val="9"/>
      <color indexed="17"/>
      <name val="Arial"/>
      <family val="2"/>
    </font>
    <font>
      <b/>
      <sz val="9"/>
      <color indexed="12"/>
      <name val="Tahoma"/>
      <family val="2"/>
    </font>
    <font>
      <sz val="9"/>
      <color indexed="14"/>
      <name val="Tahoma"/>
      <family val="2"/>
    </font>
    <font>
      <b/>
      <sz val="8"/>
      <color indexed="14"/>
      <name val="Tahoma"/>
      <family val="2"/>
    </font>
    <font>
      <sz val="8"/>
      <color indexed="12"/>
      <name val="Tahoma"/>
      <family val="2"/>
    </font>
    <font>
      <sz val="8"/>
      <color indexed="14"/>
      <name val="Tahoma"/>
      <family val="2"/>
    </font>
    <font>
      <sz val="8"/>
      <color indexed="16"/>
      <name val="Tahoma"/>
      <family val="2"/>
    </font>
    <font>
      <sz val="8"/>
      <color indexed="17"/>
      <name val="Tahoma"/>
      <family val="2"/>
    </font>
    <font>
      <b/>
      <sz val="18"/>
      <color indexed="81"/>
      <name val="Tahoma"/>
      <family val="2"/>
    </font>
    <font>
      <sz val="18"/>
      <color indexed="81"/>
      <name val="Tahoma"/>
      <family val="2"/>
    </font>
    <font>
      <sz val="18"/>
      <color indexed="12"/>
      <name val="Tahoma"/>
      <family val="2"/>
    </font>
    <font>
      <b/>
      <sz val="18"/>
      <color indexed="17"/>
      <name val="Tahoma"/>
      <family val="2"/>
    </font>
    <font>
      <b/>
      <sz val="18"/>
      <color indexed="14"/>
      <name val="Tahoma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mediumDashed">
        <color indexed="14"/>
      </right>
      <top style="thin">
        <color indexed="22"/>
      </top>
      <bottom style="thin">
        <color indexed="22"/>
      </bottom>
      <diagonal/>
    </border>
    <border>
      <left/>
      <right/>
      <top style="mediumDashed">
        <color indexed="14"/>
      </top>
      <bottom/>
      <diagonal/>
    </border>
    <border>
      <left/>
      <right style="mediumDashed">
        <color indexed="14"/>
      </right>
      <top/>
      <bottom/>
      <diagonal/>
    </border>
    <border>
      <left style="mediumDashed">
        <color indexed="14"/>
      </left>
      <right/>
      <top/>
      <bottom style="mediumDashed">
        <color indexed="14"/>
      </bottom>
      <diagonal/>
    </border>
    <border>
      <left/>
      <right/>
      <top/>
      <bottom style="mediumDashed">
        <color indexed="14"/>
      </bottom>
      <diagonal/>
    </border>
    <border>
      <left/>
      <right style="mediumDashed">
        <color indexed="14"/>
      </right>
      <top/>
      <bottom style="mediumDashed">
        <color indexed="1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10"/>
      </left>
      <right style="thin">
        <color indexed="31"/>
      </right>
      <top style="medium">
        <color indexed="10"/>
      </top>
      <bottom style="thin">
        <color indexed="10"/>
      </bottom>
      <diagonal/>
    </border>
    <border>
      <left style="thin">
        <color indexed="31"/>
      </left>
      <right style="thin">
        <color indexed="31"/>
      </right>
      <top style="medium">
        <color indexed="10"/>
      </top>
      <bottom style="thin">
        <color indexed="10"/>
      </bottom>
      <diagonal/>
    </border>
    <border>
      <left style="thin">
        <color indexed="31"/>
      </left>
      <right/>
      <top style="medium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10"/>
      </right>
      <top style="medium">
        <color indexed="10"/>
      </top>
      <bottom style="thin">
        <color indexed="10"/>
      </bottom>
      <diagonal/>
    </border>
    <border>
      <left style="medium">
        <color indexed="10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10"/>
      </right>
      <top/>
      <bottom style="thin">
        <color indexed="31"/>
      </bottom>
      <diagonal/>
    </border>
    <border>
      <left/>
      <right style="medium">
        <color indexed="10"/>
      </right>
      <top/>
      <bottom style="thin">
        <color indexed="31"/>
      </bottom>
      <diagonal/>
    </border>
    <border>
      <left style="medium">
        <color indexed="10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10"/>
      </right>
      <top style="thin">
        <color indexed="31"/>
      </top>
      <bottom style="thin">
        <color indexed="31"/>
      </bottom>
      <diagonal/>
    </border>
    <border>
      <left/>
      <right style="medium">
        <color indexed="10"/>
      </right>
      <top style="thin">
        <color indexed="31"/>
      </top>
      <bottom style="thin">
        <color indexed="31"/>
      </bottom>
      <diagonal/>
    </border>
    <border>
      <left style="medium">
        <color indexed="10"/>
      </left>
      <right style="thin">
        <color indexed="31"/>
      </right>
      <top style="thin">
        <color indexed="31"/>
      </top>
      <bottom style="medium">
        <color indexed="10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medium">
        <color indexed="10"/>
      </bottom>
      <diagonal/>
    </border>
    <border>
      <left style="thin">
        <color indexed="31"/>
      </left>
      <right style="thin">
        <color indexed="10"/>
      </right>
      <top style="thin">
        <color indexed="31"/>
      </top>
      <bottom style="medium">
        <color indexed="10"/>
      </bottom>
      <diagonal/>
    </border>
    <border>
      <left/>
      <right style="medium">
        <color indexed="10"/>
      </right>
      <top style="thin">
        <color indexed="31"/>
      </top>
      <bottom style="medium">
        <color indexed="10"/>
      </bottom>
      <diagonal/>
    </border>
    <border>
      <left style="mediumDashed">
        <color indexed="14"/>
      </left>
      <right/>
      <top style="mediumDashed">
        <color indexed="14"/>
      </top>
      <bottom/>
      <diagonal/>
    </border>
    <border>
      <left style="mediumDashed">
        <color indexed="14"/>
      </left>
      <right/>
      <top/>
      <bottom/>
      <diagonal/>
    </border>
    <border>
      <left/>
      <right style="mediumDashed">
        <color indexed="14"/>
      </right>
      <top style="mediumDashed">
        <color indexed="14"/>
      </top>
      <bottom style="thin">
        <color indexed="22"/>
      </bottom>
      <diagonal/>
    </border>
    <border>
      <left/>
      <right style="mediumDashed">
        <color indexed="14"/>
      </right>
      <top style="thin">
        <color indexed="22"/>
      </top>
      <bottom style="thin">
        <color indexed="22"/>
      </bottom>
      <diagonal/>
    </border>
    <border>
      <left/>
      <right style="mediumDashed">
        <color indexed="14"/>
      </right>
      <top style="thin">
        <color indexed="22"/>
      </top>
      <bottom style="mediumDashed">
        <color indexed="14"/>
      </bottom>
      <diagonal/>
    </border>
    <border>
      <left/>
      <right style="mediumDashed">
        <color indexed="14"/>
      </right>
      <top style="mediumDashed">
        <color indexed="1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45">
    <xf numFmtId="0" fontId="0" fillId="0" borderId="0" xfId="0"/>
    <xf numFmtId="0" fontId="3" fillId="0" borderId="0" xfId="0" applyFont="1"/>
    <xf numFmtId="0" fontId="3" fillId="2" borderId="2" xfId="0" applyFont="1" applyFill="1" applyBorder="1"/>
    <xf numFmtId="0" fontId="3" fillId="3" borderId="3" xfId="0" applyFont="1" applyFill="1" applyBorder="1" applyAlignment="1">
      <alignment horizontal="center"/>
    </xf>
    <xf numFmtId="0" fontId="3" fillId="0" borderId="3" xfId="0" applyFont="1" applyBorder="1"/>
    <xf numFmtId="16" fontId="3" fillId="0" borderId="3" xfId="0" applyNumberFormat="1" applyFont="1" applyBorder="1"/>
    <xf numFmtId="0" fontId="3" fillId="4" borderId="3" xfId="0" applyFont="1" applyFill="1" applyBorder="1"/>
    <xf numFmtId="0" fontId="6" fillId="0" borderId="0" xfId="0" applyFont="1" applyFill="1"/>
    <xf numFmtId="0" fontId="6" fillId="0" borderId="0" xfId="0" applyFont="1"/>
    <xf numFmtId="0" fontId="7" fillId="4" borderId="3" xfId="0" applyFont="1" applyFill="1" applyBorder="1"/>
    <xf numFmtId="0" fontId="8" fillId="4" borderId="4" xfId="0" applyFont="1" applyFill="1" applyBorder="1"/>
    <xf numFmtId="0" fontId="3" fillId="4" borderId="0" xfId="0" applyFont="1" applyFill="1"/>
    <xf numFmtId="0" fontId="3" fillId="2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Fill="1"/>
    <xf numFmtId="0" fontId="10" fillId="6" borderId="5" xfId="0" quotePrefix="1" applyFont="1" applyFill="1" applyBorder="1"/>
    <xf numFmtId="0" fontId="10" fillId="6" borderId="6" xfId="0" applyFont="1" applyFill="1" applyBorder="1"/>
    <xf numFmtId="0" fontId="8" fillId="6" borderId="7" xfId="0" applyFont="1" applyFill="1" applyBorder="1"/>
    <xf numFmtId="0" fontId="10" fillId="0" borderId="0" xfId="0" quotePrefix="1" applyFont="1"/>
    <xf numFmtId="0" fontId="13" fillId="7" borderId="0" xfId="0" applyFont="1" applyFill="1"/>
    <xf numFmtId="0" fontId="14" fillId="7" borderId="0" xfId="0" applyFont="1" applyFill="1"/>
    <xf numFmtId="0" fontId="14" fillId="7" borderId="0" xfId="0" applyFont="1" applyFill="1" applyAlignment="1">
      <alignment horizontal="left" indent="3"/>
    </xf>
    <xf numFmtId="0" fontId="13" fillId="7" borderId="0" xfId="0" applyFont="1" applyFill="1" applyAlignment="1">
      <alignment horizontal="left" indent="3"/>
    </xf>
    <xf numFmtId="0" fontId="14" fillId="0" borderId="0" xfId="0" applyFont="1" applyFill="1"/>
    <xf numFmtId="0" fontId="12" fillId="0" borderId="3" xfId="0" applyFont="1" applyBorder="1"/>
    <xf numFmtId="0" fontId="8" fillId="3" borderId="3" xfId="0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16" fontId="0" fillId="0" borderId="1" xfId="0" applyNumberFormat="1" applyBorder="1"/>
    <xf numFmtId="0" fontId="0" fillId="0" borderId="1" xfId="0" applyNumberFormat="1" applyBorder="1"/>
    <xf numFmtId="0" fontId="8" fillId="2" borderId="3" xfId="0" applyFont="1" applyFill="1" applyBorder="1"/>
    <xf numFmtId="0" fontId="8" fillId="8" borderId="3" xfId="0" applyFont="1" applyFill="1" applyBorder="1"/>
    <xf numFmtId="164" fontId="3" fillId="8" borderId="8" xfId="0" applyNumberFormat="1" applyFont="1" applyFill="1" applyBorder="1"/>
    <xf numFmtId="0" fontId="3" fillId="0" borderId="9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10" xfId="0" applyFont="1" applyBorder="1"/>
    <xf numFmtId="0" fontId="3" fillId="0" borderId="0" xfId="0" applyFont="1" applyBorder="1"/>
    <xf numFmtId="0" fontId="4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165" fontId="15" fillId="0" borderId="4" xfId="0" applyNumberFormat="1" applyFont="1" applyFill="1" applyBorder="1"/>
    <xf numFmtId="0" fontId="13" fillId="0" borderId="0" xfId="0" applyFont="1" applyFill="1"/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0" fillId="4" borderId="17" xfId="0" applyFont="1" applyFill="1" applyBorder="1"/>
    <xf numFmtId="0" fontId="15" fillId="0" borderId="18" xfId="0" applyNumberFormat="1" applyFont="1" applyFill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20" fillId="0" borderId="0" xfId="0" applyFont="1"/>
    <xf numFmtId="0" fontId="20" fillId="0" borderId="0" xfId="0" applyFont="1" applyAlignment="1">
      <alignment vertical="top"/>
    </xf>
    <xf numFmtId="0" fontId="10" fillId="0" borderId="2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9" borderId="0" xfId="0" applyFont="1" applyFill="1"/>
    <xf numFmtId="0" fontId="3" fillId="0" borderId="0" xfId="0" applyFont="1" applyBorder="1" applyAlignment="1">
      <alignment horizontal="center"/>
    </xf>
    <xf numFmtId="0" fontId="1" fillId="0" borderId="0" xfId="0" applyFont="1" applyFill="1" applyBorder="1"/>
    <xf numFmtId="0" fontId="24" fillId="10" borderId="3" xfId="0" applyFont="1" applyFill="1" applyBorder="1" applyAlignment="1">
      <alignment horizontal="left" indent="1"/>
    </xf>
    <xf numFmtId="0" fontId="24" fillId="4" borderId="3" xfId="0" applyFont="1" applyFill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25" fillId="10" borderId="23" xfId="0" applyFont="1" applyFill="1" applyBorder="1" applyAlignment="1">
      <alignment horizontal="center" vertical="center"/>
    </xf>
    <xf numFmtId="0" fontId="25" fillId="10" borderId="24" xfId="0" applyFont="1" applyFill="1" applyBorder="1" applyAlignment="1">
      <alignment horizontal="center" vertical="center"/>
    </xf>
    <xf numFmtId="0" fontId="25" fillId="10" borderId="25" xfId="0" applyFont="1" applyFill="1" applyBorder="1" applyAlignment="1">
      <alignment horizontal="center" vertical="center"/>
    </xf>
    <xf numFmtId="0" fontId="0" fillId="11" borderId="26" xfId="0" applyFill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4" fillId="4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4" fillId="4" borderId="3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4" fillId="4" borderId="38" xfId="0" applyFont="1" applyFill="1" applyBorder="1" applyAlignment="1">
      <alignment horizontal="center" vertical="center"/>
    </xf>
    <xf numFmtId="0" fontId="1" fillId="5" borderId="0" xfId="0" applyFont="1" applyFill="1"/>
    <xf numFmtId="0" fontId="0" fillId="5" borderId="0" xfId="0" applyFill="1"/>
    <xf numFmtId="0" fontId="5" fillId="2" borderId="5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7" xfId="0" applyFont="1" applyFill="1" applyBorder="1" applyAlignment="1">
      <alignment horizontal="centerContinuous"/>
    </xf>
    <xf numFmtId="0" fontId="26" fillId="0" borderId="39" xfId="0" applyFont="1" applyBorder="1" applyAlignment="1">
      <alignment horizontal="left" indent="1"/>
    </xf>
    <xf numFmtId="0" fontId="26" fillId="0" borderId="40" xfId="0" applyFont="1" applyBorder="1" applyAlignment="1">
      <alignment horizontal="left" indent="1"/>
    </xf>
    <xf numFmtId="0" fontId="9" fillId="2" borderId="41" xfId="0" applyFont="1" applyFill="1" applyBorder="1" applyAlignment="1">
      <alignment horizontal="center"/>
    </xf>
    <xf numFmtId="0" fontId="9" fillId="2" borderId="42" xfId="0" applyFont="1" applyFill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3" fillId="0" borderId="44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11" fillId="9" borderId="0" xfId="0" applyFont="1" applyFill="1"/>
    <xf numFmtId="0" fontId="29" fillId="0" borderId="0" xfId="0" applyFont="1"/>
    <xf numFmtId="0" fontId="3" fillId="2" borderId="3" xfId="0" applyFont="1" applyFill="1" applyBorder="1"/>
    <xf numFmtId="16" fontId="3" fillId="2" borderId="3" xfId="0" applyNumberFormat="1" applyFont="1" applyFill="1" applyBorder="1"/>
    <xf numFmtId="0" fontId="3" fillId="3" borderId="0" xfId="1" applyFill="1"/>
    <xf numFmtId="0" fontId="29" fillId="3" borderId="0" xfId="1" applyFont="1" applyFill="1"/>
    <xf numFmtId="0" fontId="3" fillId="0" borderId="0" xfId="1"/>
    <xf numFmtId="0" fontId="30" fillId="0" borderId="0" xfId="1" applyFont="1" applyAlignment="1">
      <alignment horizontal="center"/>
    </xf>
    <xf numFmtId="0" fontId="31" fillId="6" borderId="3" xfId="1" applyFont="1" applyFill="1" applyBorder="1"/>
    <xf numFmtId="0" fontId="8" fillId="0" borderId="0" xfId="1" applyFont="1"/>
    <xf numFmtId="0" fontId="6" fillId="0" borderId="0" xfId="1" applyFont="1"/>
    <xf numFmtId="0" fontId="3" fillId="0" borderId="0" xfId="1" quotePrefix="1"/>
    <xf numFmtId="0" fontId="6" fillId="3" borderId="0" xfId="1" applyFont="1" applyFill="1"/>
    <xf numFmtId="0" fontId="3" fillId="4" borderId="3" xfId="1" applyFill="1" applyBorder="1"/>
    <xf numFmtId="0" fontId="3" fillId="2" borderId="3" xfId="1" applyFill="1" applyBorder="1"/>
    <xf numFmtId="0" fontId="6" fillId="2" borderId="3" xfId="1" applyFont="1" applyFill="1" applyBorder="1"/>
    <xf numFmtId="0" fontId="3" fillId="0" borderId="45" xfId="1" applyBorder="1"/>
    <xf numFmtId="0" fontId="3" fillId="0" borderId="0" xfId="1" applyAlignment="1">
      <alignment horizontal="center"/>
    </xf>
    <xf numFmtId="0" fontId="3" fillId="5" borderId="3" xfId="1" applyFill="1" applyBorder="1"/>
    <xf numFmtId="0" fontId="8" fillId="4" borderId="46" xfId="1" applyFont="1" applyFill="1" applyBorder="1"/>
    <xf numFmtId="0" fontId="8" fillId="9" borderId="0" xfId="1" applyFont="1" applyFill="1" applyAlignment="1">
      <alignment horizontal="center"/>
    </xf>
    <xf numFmtId="0" fontId="6" fillId="6" borderId="46" xfId="1" applyFont="1" applyFill="1" applyBorder="1"/>
    <xf numFmtId="0" fontId="3" fillId="12" borderId="46" xfId="1" applyFill="1" applyBorder="1"/>
    <xf numFmtId="0" fontId="3" fillId="13" borderId="47" xfId="1" applyFill="1" applyBorder="1"/>
    <xf numFmtId="0" fontId="28" fillId="4" borderId="3" xfId="1" applyFont="1" applyFill="1" applyBorder="1" applyAlignment="1">
      <alignment horizontal="center"/>
    </xf>
    <xf numFmtId="0" fontId="28" fillId="9" borderId="3" xfId="1" applyFont="1" applyFill="1" applyBorder="1"/>
    <xf numFmtId="0" fontId="3" fillId="10" borderId="3" xfId="1" applyFill="1" applyBorder="1"/>
    <xf numFmtId="0" fontId="8" fillId="2" borderId="3" xfId="1" applyFont="1" applyFill="1" applyBorder="1" applyAlignment="1">
      <alignment horizontal="center"/>
    </xf>
    <xf numFmtId="0" fontId="32" fillId="10" borderId="3" xfId="1" applyFont="1" applyFill="1" applyBorder="1" applyAlignment="1">
      <alignment horizontal="right"/>
    </xf>
    <xf numFmtId="0" fontId="3" fillId="14" borderId="3" xfId="1" applyFill="1" applyBorder="1" applyAlignment="1">
      <alignment horizontal="center"/>
    </xf>
    <xf numFmtId="0" fontId="3" fillId="12" borderId="5" xfId="1" applyFill="1" applyBorder="1"/>
    <xf numFmtId="0" fontId="3" fillId="12" borderId="7" xfId="1" applyFill="1" applyBorder="1"/>
    <xf numFmtId="0" fontId="28" fillId="9" borderId="48" xfId="1" applyFont="1" applyFill="1" applyBorder="1"/>
    <xf numFmtId="0" fontId="28" fillId="10" borderId="0" xfId="1" applyFont="1" applyFill="1" applyAlignment="1">
      <alignment horizontal="center"/>
    </xf>
    <xf numFmtId="0" fontId="2" fillId="10" borderId="46" xfId="1" applyFont="1" applyFill="1" applyBorder="1"/>
    <xf numFmtId="0" fontId="8" fillId="0" borderId="46" xfId="1" applyFont="1" applyBorder="1"/>
    <xf numFmtId="0" fontId="33" fillId="6" borderId="46" xfId="1" applyFont="1" applyFill="1" applyBorder="1"/>
    <xf numFmtId="0" fontId="33" fillId="10" borderId="0" xfId="1" applyFont="1" applyFill="1" applyAlignment="1">
      <alignment horizontal="center"/>
    </xf>
    <xf numFmtId="0" fontId="8" fillId="9" borderId="3" xfId="1" applyFont="1" applyFill="1" applyBorder="1" applyAlignment="1">
      <alignment vertical="center"/>
    </xf>
    <xf numFmtId="0" fontId="8" fillId="4" borderId="3" xfId="1" applyFont="1" applyFill="1" applyBorder="1" applyAlignment="1">
      <alignment vertical="center"/>
    </xf>
    <xf numFmtId="0" fontId="8" fillId="2" borderId="3" xfId="1" applyFont="1" applyFill="1" applyBorder="1" applyAlignment="1">
      <alignment vertical="center"/>
    </xf>
    <xf numFmtId="0" fontId="0" fillId="0" borderId="0" xfId="0" applyBorder="1"/>
    <xf numFmtId="0" fontId="23" fillId="0" borderId="0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47" fillId="0" borderId="0" xfId="0" applyFont="1"/>
    <xf numFmtId="0" fontId="0" fillId="15" borderId="0" xfId="0" applyFill="1"/>
    <xf numFmtId="0" fontId="0" fillId="15" borderId="0" xfId="0" applyFill="1" applyAlignment="1">
      <alignment horizontal="left" indent="1"/>
    </xf>
    <xf numFmtId="0" fontId="2" fillId="15" borderId="3" xfId="0" quotePrefix="1" applyFont="1" applyFill="1" applyBorder="1" applyAlignment="1">
      <alignment horizontal="center"/>
    </xf>
    <xf numFmtId="0" fontId="0" fillId="15" borderId="0" xfId="0" applyFill="1" applyBorder="1"/>
    <xf numFmtId="0" fontId="24" fillId="16" borderId="3" xfId="0" applyFont="1" applyFill="1" applyBorder="1" applyAlignment="1">
      <alignment horizontal="left" indent="1"/>
    </xf>
  </cellXfs>
  <cellStyles count="2">
    <cellStyle name="Normal" xfId="0" builtinId="0"/>
    <cellStyle name="Normal_ctv_INDEX and MATCH - worksheet functions" xfId="1"/>
  </cellStyles>
  <dxfs count="4">
    <dxf>
      <fill>
        <patternFill>
          <bgColor indexed="4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9"/>
      </font>
      <fill>
        <patternFill>
          <bgColor indexed="14"/>
        </patternFill>
      </fill>
    </dxf>
    <dxf>
      <font>
        <b/>
        <i val="0"/>
        <condense val="0"/>
        <extend val="0"/>
        <color indexed="12"/>
      </font>
      <fill>
        <patternFill>
          <bgColor indexed="43"/>
        </patternFill>
      </fill>
      <border>
        <left style="thin">
          <color indexed="14"/>
        </left>
        <right style="thin">
          <color indexed="14"/>
        </right>
        <top style="thin">
          <color indexed="14"/>
        </top>
        <bottom style="thin">
          <color indexed="14"/>
        </bottom>
      </border>
    </dxf>
    <dxf>
      <font>
        <b/>
        <i val="0"/>
        <condense val="0"/>
        <extend val="0"/>
        <color indexed="12"/>
      </font>
      <fill>
        <patternFill>
          <bgColor indexed="4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D9B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11</xdr:row>
      <xdr:rowOff>142875</xdr:rowOff>
    </xdr:from>
    <xdr:to>
      <xdr:col>4</xdr:col>
      <xdr:colOff>561975</xdr:colOff>
      <xdr:row>18</xdr:row>
      <xdr:rowOff>57150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1762125" y="1819275"/>
          <a:ext cx="1362075" cy="933450"/>
        </a:xfrm>
        <a:prstGeom prst="rightArrow">
          <a:avLst>
            <a:gd name="adj1" fmla="val 54546"/>
            <a:gd name="adj2" fmla="val 3758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silahkan No PO di-acak / dibolak balik urutannya</a:t>
          </a:r>
        </a:p>
      </xdr:txBody>
    </xdr:sp>
    <xdr:clientData/>
  </xdr:twoCellAnchor>
  <xdr:twoCellAnchor>
    <xdr:from>
      <xdr:col>2</xdr:col>
      <xdr:colOff>400050</xdr:colOff>
      <xdr:row>1</xdr:row>
      <xdr:rowOff>66675</xdr:rowOff>
    </xdr:from>
    <xdr:to>
      <xdr:col>3</xdr:col>
      <xdr:colOff>171450</xdr:colOff>
      <xdr:row>1</xdr:row>
      <xdr:rowOff>66675</xdr:rowOff>
    </xdr:to>
    <xdr:sp macro="" textlink="">
      <xdr:nvSpPr>
        <xdr:cNvPr id="1035" name="Line 2"/>
        <xdr:cNvSpPr>
          <a:spLocks noChangeShapeType="1"/>
        </xdr:cNvSpPr>
      </xdr:nvSpPr>
      <xdr:spPr bwMode="auto">
        <a:xfrm flipH="1">
          <a:off x="1581150" y="295275"/>
          <a:ext cx="495300" cy="0"/>
        </a:xfrm>
        <a:prstGeom prst="line">
          <a:avLst/>
        </a:prstGeom>
        <a:noFill/>
        <a:ln w="22225">
          <a:solidFill>
            <a:srgbClr val="FF00FF"/>
          </a:solidFill>
          <a:round/>
          <a:headEnd type="oval" w="med" len="med"/>
          <a:tailEnd type="triangle" w="lg" len="med"/>
        </a:ln>
      </xdr:spPr>
    </xdr:sp>
    <xdr:clientData/>
  </xdr:twoCellAnchor>
  <xdr:twoCellAnchor>
    <xdr:from>
      <xdr:col>8</xdr:col>
      <xdr:colOff>142875</xdr:colOff>
      <xdr:row>39</xdr:row>
      <xdr:rowOff>47625</xdr:rowOff>
    </xdr:from>
    <xdr:to>
      <xdr:col>10</xdr:col>
      <xdr:colOff>9525</xdr:colOff>
      <xdr:row>47</xdr:row>
      <xdr:rowOff>38100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 flipH="1">
          <a:off x="5610225" y="5943600"/>
          <a:ext cx="1143000" cy="1238250"/>
        </a:xfrm>
        <a:prstGeom prst="rightArrow">
          <a:avLst>
            <a:gd name="adj1" fmla="val 54546"/>
            <a:gd name="adj2" fmla="val 25759"/>
          </a:avLst>
        </a:prstGeom>
        <a:solidFill>
          <a:srgbClr val="FFFFFF"/>
        </a:solidFill>
        <a:ln w="9525">
          <a:solidFill>
            <a:srgbClr val="FF99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Perhatikan RUMUSNYA = Rumus tunggal (universal)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36</xdr:row>
      <xdr:rowOff>19050</xdr:rowOff>
    </xdr:from>
    <xdr:to>
      <xdr:col>9</xdr:col>
      <xdr:colOff>400050</xdr:colOff>
      <xdr:row>38</xdr:row>
      <xdr:rowOff>133350</xdr:rowOff>
    </xdr:to>
    <xdr:sp macro="" textlink="">
      <xdr:nvSpPr>
        <xdr:cNvPr id="3087" name="AutoShape 4"/>
        <xdr:cNvSpPr>
          <a:spLocks/>
        </xdr:cNvSpPr>
      </xdr:nvSpPr>
      <xdr:spPr bwMode="auto">
        <a:xfrm>
          <a:off x="6010275" y="5562600"/>
          <a:ext cx="152400" cy="447675"/>
        </a:xfrm>
        <a:prstGeom prst="rightBrace">
          <a:avLst>
            <a:gd name="adj1" fmla="val 24479"/>
            <a:gd name="adj2" fmla="val 52176"/>
          </a:avLst>
        </a:prstGeom>
        <a:noFill/>
        <a:ln w="28575">
          <a:solidFill>
            <a:srgbClr val="FF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19050</xdr:colOff>
      <xdr:row>32</xdr:row>
      <xdr:rowOff>85725</xdr:rowOff>
    </xdr:from>
    <xdr:to>
      <xdr:col>5</xdr:col>
      <xdr:colOff>542925</xdr:colOff>
      <xdr:row>33</xdr:row>
      <xdr:rowOff>95250</xdr:rowOff>
    </xdr:to>
    <xdr:pic>
      <xdr:nvPicPr>
        <xdr:cNvPr id="308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57300" y="5019675"/>
          <a:ext cx="2447925" cy="161925"/>
        </a:xfrm>
        <a:prstGeom prst="rect">
          <a:avLst/>
        </a:prstGeom>
        <a:noFill/>
        <a:ln w="19050">
          <a:solidFill>
            <a:srgbClr val="FF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35</xdr:row>
      <xdr:rowOff>0</xdr:rowOff>
    </xdr:from>
    <xdr:to>
      <xdr:col>0</xdr:col>
      <xdr:colOff>342900</xdr:colOff>
      <xdr:row>39</xdr:row>
      <xdr:rowOff>133350</xdr:rowOff>
    </xdr:to>
    <xdr:pic>
      <xdr:nvPicPr>
        <xdr:cNvPr id="308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675" y="5391150"/>
          <a:ext cx="276225" cy="781050"/>
        </a:xfrm>
        <a:prstGeom prst="rect">
          <a:avLst/>
        </a:prstGeom>
        <a:noFill/>
        <a:ln w="12700">
          <a:solidFill>
            <a:srgbClr val="FF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52"/>
  <sheetViews>
    <sheetView showGridLines="0" workbookViewId="0">
      <selection activeCell="L6" sqref="L6"/>
    </sheetView>
  </sheetViews>
  <sheetFormatPr defaultColWidth="0" defaultRowHeight="12" zeroHeight="1"/>
  <cols>
    <col min="1" max="1" width="7.140625" style="1" customWidth="1"/>
    <col min="2" max="2" width="10.5703125" style="1" customWidth="1"/>
    <col min="3" max="3" width="10.85546875" style="1" customWidth="1"/>
    <col min="4" max="5" width="9.85546875" style="1" customWidth="1"/>
    <col min="6" max="6" width="11.42578125" style="1" customWidth="1"/>
    <col min="7" max="7" width="10.7109375" style="1" customWidth="1"/>
    <col min="8" max="8" width="11.5703125" style="1" customWidth="1"/>
    <col min="9" max="9" width="10" style="1" customWidth="1"/>
    <col min="10" max="14" width="9.140625" style="1" customWidth="1"/>
    <col min="15" max="16384" width="0" style="16" hidden="1"/>
  </cols>
  <sheetData>
    <row r="1" spans="1:12" ht="18">
      <c r="A1" s="93" t="s">
        <v>0</v>
      </c>
    </row>
    <row r="2" spans="1:12">
      <c r="B2" s="12"/>
      <c r="C2" s="12"/>
      <c r="D2" s="11"/>
    </row>
    <row r="3" spans="1:12">
      <c r="A3" s="3" t="s">
        <v>1</v>
      </c>
      <c r="B3" s="3" t="s">
        <v>4</v>
      </c>
      <c r="C3" s="3" t="s">
        <v>6</v>
      </c>
      <c r="D3" s="3" t="s">
        <v>2</v>
      </c>
      <c r="E3" s="3" t="s">
        <v>3</v>
      </c>
      <c r="G3" s="92" t="s">
        <v>48</v>
      </c>
      <c r="H3" s="92"/>
      <c r="I3" s="92"/>
      <c r="J3" s="92"/>
    </row>
    <row r="4" spans="1:12">
      <c r="A4" s="4">
        <v>1</v>
      </c>
      <c r="B4" s="94">
        <v>1351</v>
      </c>
      <c r="C4" s="95">
        <v>39378</v>
      </c>
      <c r="D4" s="6">
        <v>1179</v>
      </c>
      <c r="E4" s="5">
        <v>39379</v>
      </c>
      <c r="G4" s="92" t="s">
        <v>23</v>
      </c>
      <c r="H4" s="92"/>
      <c r="I4" s="92"/>
      <c r="J4" s="92"/>
    </row>
    <row r="5" spans="1:12">
      <c r="A5" s="4">
        <v>2</v>
      </c>
      <c r="B5" s="94">
        <v>2452</v>
      </c>
      <c r="C5" s="95">
        <v>39380</v>
      </c>
      <c r="D5" s="6">
        <v>1180</v>
      </c>
      <c r="E5" s="5">
        <v>39381</v>
      </c>
      <c r="G5" s="92" t="s">
        <v>24</v>
      </c>
      <c r="H5" s="92"/>
      <c r="I5" s="92"/>
      <c r="J5" s="92"/>
    </row>
    <row r="6" spans="1:12">
      <c r="A6" s="4">
        <v>3</v>
      </c>
      <c r="B6" s="94">
        <v>6713</v>
      </c>
      <c r="C6" s="95">
        <v>39381</v>
      </c>
      <c r="D6" s="6">
        <v>1181</v>
      </c>
      <c r="E6" s="5">
        <v>39382</v>
      </c>
      <c r="G6" s="45"/>
      <c r="H6" s="45"/>
      <c r="I6" s="45"/>
      <c r="J6" s="45"/>
    </row>
    <row r="7" spans="1:12">
      <c r="A7" s="4">
        <v>4</v>
      </c>
      <c r="B7" s="94">
        <v>9722</v>
      </c>
      <c r="C7" s="95">
        <v>39384</v>
      </c>
      <c r="D7" s="6">
        <v>1182</v>
      </c>
      <c r="E7" s="5">
        <v>39375</v>
      </c>
      <c r="G7" s="45"/>
      <c r="H7" s="45"/>
      <c r="I7" s="45"/>
      <c r="J7" s="45"/>
    </row>
    <row r="8" spans="1:12"/>
    <row r="9" spans="1:12"/>
    <row r="10" spans="1:12">
      <c r="F10" s="6" t="s">
        <v>10</v>
      </c>
      <c r="G10" s="82" t="s">
        <v>7</v>
      </c>
      <c r="H10" s="83"/>
      <c r="I10" s="84"/>
    </row>
    <row r="11" spans="1:12" ht="6" customHeight="1">
      <c r="J11" s="7"/>
      <c r="K11" s="7"/>
      <c r="L11" s="8"/>
    </row>
    <row r="12" spans="1:12">
      <c r="F12" s="9" t="s">
        <v>2</v>
      </c>
      <c r="G12" s="34" t="s">
        <v>4</v>
      </c>
      <c r="H12" s="35" t="s">
        <v>6</v>
      </c>
      <c r="I12" s="34" t="s">
        <v>3</v>
      </c>
    </row>
    <row r="13" spans="1:12" ht="7.5" customHeight="1" thickBot="1">
      <c r="H13" s="16"/>
    </row>
    <row r="14" spans="1:12">
      <c r="F14" s="10">
        <v>1181</v>
      </c>
      <c r="G14" s="2">
        <f>INDEX($B$4:$B$7,MATCH(F14,$D$4:$D$7,0))</f>
        <v>6713</v>
      </c>
      <c r="H14" s="36">
        <f>INDEX($C$4:$C$7,MATCH(F14,$D$4:$D$7,0))</f>
        <v>39381</v>
      </c>
      <c r="I14" s="87">
        <f>INDEX($E$4:$E$7,MATCH(F14,$D$4:$D$7,0))</f>
        <v>39382</v>
      </c>
      <c r="J14" s="85" t="s">
        <v>8</v>
      </c>
      <c r="K14" s="37"/>
      <c r="L14" s="90"/>
    </row>
    <row r="15" spans="1:12">
      <c r="F15" s="10">
        <v>1180</v>
      </c>
      <c r="G15" s="2">
        <f>INDEX($B$4:$B$7,MATCH(F15,$D$4:$D$7,0))</f>
        <v>2452</v>
      </c>
      <c r="H15" s="36">
        <f>INDEX($C$4:$C$7,MATCH(F15,$D$4:$D$7,0))</f>
        <v>39380</v>
      </c>
      <c r="I15" s="88">
        <f>INDEX($E$4:$E$7,MATCH(F15,$D$4:$D$7,0))</f>
        <v>39381</v>
      </c>
      <c r="J15" s="86" t="s">
        <v>47</v>
      </c>
      <c r="K15" s="38"/>
      <c r="L15" s="91"/>
    </row>
    <row r="16" spans="1:12">
      <c r="F16" s="10">
        <v>1182</v>
      </c>
      <c r="G16" s="2">
        <f>INDEX($B$4:$B$7,MATCH(F16,$D$4:$D$7,0))</f>
        <v>9722</v>
      </c>
      <c r="H16" s="36">
        <f>INDEX($C$4:$C$7,MATCH(F16,$D$4:$D$7,0))</f>
        <v>39384</v>
      </c>
      <c r="I16" s="88">
        <f>INDEX($E$4:$E$7,MATCH(F16,$D$4:$D$7,0))</f>
        <v>39375</v>
      </c>
      <c r="J16" s="86" t="s">
        <v>9</v>
      </c>
      <c r="K16" s="40"/>
      <c r="L16" s="39"/>
    </row>
    <row r="17" spans="1:14" ht="12.75" thickBot="1">
      <c r="F17" s="10">
        <v>1179</v>
      </c>
      <c r="G17" s="2">
        <f>INDEX($B$4:$B$7,MATCH(F17,$D$4:$D$7,0))</f>
        <v>1351</v>
      </c>
      <c r="H17" s="36">
        <f>INDEX($C$4:$C$7,MATCH(F17,$D$4:$D$7,0))</f>
        <v>39378</v>
      </c>
      <c r="I17" s="89">
        <f>INDEX($E$4:$E$7,MATCH(F17,$D$4:$D$7,0))</f>
        <v>39379</v>
      </c>
      <c r="J17" s="41"/>
      <c r="K17" s="42"/>
      <c r="L17" s="43"/>
    </row>
    <row r="18" spans="1:14"/>
    <row r="19" spans="1:14"/>
    <row r="20" spans="1:14"/>
    <row r="21" spans="1:14"/>
    <row r="22" spans="1:14"/>
    <row r="23" spans="1:14"/>
    <row r="24" spans="1:1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>
      <c r="B25" s="27" t="s">
        <v>13</v>
      </c>
    </row>
    <row r="26" spans="1:14">
      <c r="A26" s="1" t="s">
        <v>11</v>
      </c>
      <c r="B26" s="26">
        <v>1181</v>
      </c>
      <c r="C26" s="56">
        <f>MATCH(B26,D4:D7,0)</f>
        <v>3</v>
      </c>
      <c r="D26" s="20" t="s">
        <v>12</v>
      </c>
      <c r="F26" s="1" t="s">
        <v>43</v>
      </c>
    </row>
    <row r="27" spans="1:14">
      <c r="C27" s="14"/>
    </row>
    <row r="28" spans="1:14">
      <c r="C28" s="14"/>
    </row>
    <row r="29" spans="1:14">
      <c r="C29" s="14"/>
      <c r="E29" s="54" t="s">
        <v>18</v>
      </c>
      <c r="F29" s="54"/>
    </row>
    <row r="30" spans="1:14">
      <c r="A30" s="1" t="s">
        <v>17</v>
      </c>
      <c r="C30" s="57">
        <f>INDEX(B4:B7,3)</f>
        <v>6713</v>
      </c>
      <c r="D30" s="17" t="s">
        <v>14</v>
      </c>
      <c r="E30" s="18"/>
      <c r="F30" s="19"/>
      <c r="G30" s="21"/>
      <c r="H30" s="22"/>
      <c r="I30" s="22"/>
      <c r="J30" s="22"/>
      <c r="K30" s="25"/>
    </row>
    <row r="31" spans="1:14">
      <c r="C31" s="15"/>
      <c r="D31" s="8"/>
      <c r="E31" s="8"/>
      <c r="G31" s="24" t="s">
        <v>19</v>
      </c>
      <c r="H31" s="23"/>
      <c r="I31" s="22"/>
      <c r="J31" s="22"/>
      <c r="K31" s="25"/>
    </row>
    <row r="32" spans="1:14">
      <c r="C32" s="57">
        <f>INDEX(B4:B7,C26)</f>
        <v>6713</v>
      </c>
      <c r="D32" s="17" t="s">
        <v>15</v>
      </c>
      <c r="E32" s="18"/>
      <c r="F32" s="19"/>
      <c r="G32" s="24" t="s">
        <v>20</v>
      </c>
      <c r="H32" s="23"/>
      <c r="I32" s="22"/>
      <c r="J32" s="22"/>
      <c r="K32" s="25"/>
    </row>
    <row r="33" spans="1:14">
      <c r="C33" s="15"/>
      <c r="D33" s="8"/>
      <c r="E33" s="8"/>
      <c r="G33" s="24" t="s">
        <v>21</v>
      </c>
      <c r="H33" s="23"/>
      <c r="I33" s="22"/>
      <c r="J33" s="22"/>
      <c r="K33" s="25"/>
    </row>
    <row r="34" spans="1:14">
      <c r="C34" s="57">
        <f>INDEX(B4:B7,MATCH(B26,D4:D7,0))</f>
        <v>6713</v>
      </c>
      <c r="D34" s="17" t="s">
        <v>16</v>
      </c>
      <c r="E34" s="18"/>
      <c r="F34" s="19"/>
      <c r="G34" s="21"/>
      <c r="H34" s="22"/>
      <c r="I34" s="22"/>
      <c r="J34" s="22"/>
      <c r="K34" s="25"/>
    </row>
    <row r="35" spans="1:14">
      <c r="C35" s="8"/>
      <c r="D35" s="8"/>
      <c r="E35" s="8"/>
    </row>
    <row r="36" spans="1:14">
      <c r="C36" s="8"/>
      <c r="D36" s="8"/>
      <c r="E36" s="8"/>
    </row>
    <row r="37" spans="1:14">
      <c r="A37" s="13"/>
      <c r="B37" s="13" t="s">
        <v>26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/>
    <row r="39" spans="1:14">
      <c r="C39" s="1" t="s">
        <v>22</v>
      </c>
      <c r="E39" s="1" t="s">
        <v>44</v>
      </c>
    </row>
    <row r="40" spans="1:14" ht="12.75" thickBot="1">
      <c r="E40" s="1" t="s">
        <v>25</v>
      </c>
    </row>
    <row r="41" spans="1:14" ht="12.75">
      <c r="F41" s="46" t="s">
        <v>2</v>
      </c>
      <c r="G41" s="47" t="s">
        <v>6</v>
      </c>
      <c r="H41" s="48" t="s">
        <v>4</v>
      </c>
    </row>
    <row r="42" spans="1:14">
      <c r="F42" s="49">
        <v>1181</v>
      </c>
      <c r="G42" s="44">
        <f t="shared" ref="G42:H45" si="0">INDEX($A$4:$E$7,MATCH($F42,$D$4:$D$7,0),MATCH(G$41,$A$3:$E$3,0))</f>
        <v>39381</v>
      </c>
      <c r="H42" s="50">
        <f t="shared" si="0"/>
        <v>6713</v>
      </c>
    </row>
    <row r="43" spans="1:14">
      <c r="F43" s="49">
        <v>1180</v>
      </c>
      <c r="G43" s="44">
        <f t="shared" si="0"/>
        <v>39380</v>
      </c>
      <c r="H43" s="50">
        <f t="shared" si="0"/>
        <v>2452</v>
      </c>
    </row>
    <row r="44" spans="1:14">
      <c r="F44" s="49">
        <v>1182</v>
      </c>
      <c r="G44" s="44">
        <f t="shared" si="0"/>
        <v>39384</v>
      </c>
      <c r="H44" s="50">
        <f t="shared" si="0"/>
        <v>9722</v>
      </c>
    </row>
    <row r="45" spans="1:14">
      <c r="F45" s="49">
        <v>1179</v>
      </c>
      <c r="G45" s="44">
        <f t="shared" si="0"/>
        <v>39378</v>
      </c>
      <c r="H45" s="50">
        <f t="shared" si="0"/>
        <v>1351</v>
      </c>
    </row>
    <row r="46" spans="1:14" ht="12.75" thickBot="1">
      <c r="F46" s="51"/>
      <c r="G46" s="52"/>
      <c r="H46" s="53"/>
    </row>
    <row r="47" spans="1:14"/>
    <row r="48" spans="1:14"/>
    <row r="49" spans="1:14">
      <c r="A49" s="58"/>
      <c r="B49" s="58" t="s">
        <v>45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</row>
    <row r="50" spans="1:14"/>
    <row r="51" spans="1:14"/>
    <row r="52" spans="1:14"/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11"/>
  <sheetViews>
    <sheetView showGridLines="0" workbookViewId="0">
      <selection activeCell="A3" sqref="A3"/>
    </sheetView>
  </sheetViews>
  <sheetFormatPr defaultRowHeight="12.75"/>
  <cols>
    <col min="3" max="3" width="11.42578125" customWidth="1"/>
    <col min="4" max="4" width="13" customWidth="1"/>
  </cols>
  <sheetData>
    <row r="1" spans="1:4">
      <c r="A1" t="s">
        <v>5</v>
      </c>
    </row>
    <row r="3" spans="1:4">
      <c r="A3" s="28" t="s">
        <v>1</v>
      </c>
      <c r="B3" s="29" t="s">
        <v>2</v>
      </c>
      <c r="C3" s="29" t="s">
        <v>6</v>
      </c>
      <c r="D3" s="29" t="s">
        <v>4</v>
      </c>
    </row>
    <row r="4" spans="1:4">
      <c r="A4" s="30"/>
      <c r="B4" s="31">
        <v>1179</v>
      </c>
      <c r="C4" s="32">
        <f>INDEX(Data!$C$4:$C$7,MATCH($B4,Data!$D$4:$D$7,0))</f>
        <v>39378</v>
      </c>
      <c r="D4" s="33">
        <f>INDEX(Data!$B$4:$B$7,MATCH($B4,Data!$D$4:$D$7,0))</f>
        <v>1351</v>
      </c>
    </row>
    <row r="5" spans="1:4">
      <c r="A5" s="30"/>
      <c r="B5" s="31">
        <v>1180</v>
      </c>
      <c r="C5" s="32">
        <f>INDEX(Data!$C$4:$C$7,MATCH($B5,Data!$D$4:$D$7,0))</f>
        <v>39380</v>
      </c>
      <c r="D5" s="33">
        <f>INDEX(Data!$B$4:$B$7,MATCH($B5,Data!$D$4:$D$7,0))</f>
        <v>2452</v>
      </c>
    </row>
    <row r="6" spans="1:4">
      <c r="A6" s="30"/>
      <c r="B6" s="31">
        <v>1181</v>
      </c>
      <c r="C6" s="32">
        <f>INDEX(Data!$C$4:$C$7,MATCH($B6,Data!$D$4:$D$7,0))</f>
        <v>39381</v>
      </c>
      <c r="D6" s="33">
        <f>INDEX(Data!$B$4:$B$7,MATCH($B6,Data!$D$4:$D$7,0))</f>
        <v>6713</v>
      </c>
    </row>
    <row r="7" spans="1:4">
      <c r="A7" s="30"/>
      <c r="B7" s="31">
        <v>1182</v>
      </c>
      <c r="C7" s="32">
        <f>INDEX(Data!$C$4:$C$7,MATCH($B7,Data!$D$4:$D$7,0))</f>
        <v>39384</v>
      </c>
      <c r="D7" s="33">
        <f>INDEX(Data!$B$4:$B$7,MATCH($B7,Data!$D$4:$D$7,0))</f>
        <v>9722</v>
      </c>
    </row>
    <row r="8" spans="1:4">
      <c r="A8" s="30"/>
      <c r="B8" s="30"/>
      <c r="C8" s="30"/>
      <c r="D8" s="30"/>
    </row>
    <row r="9" spans="1:4">
      <c r="A9" s="30"/>
      <c r="B9" s="30"/>
      <c r="C9" s="30"/>
      <c r="D9" s="30"/>
    </row>
    <row r="10" spans="1:4">
      <c r="A10" s="30"/>
      <c r="B10" s="30"/>
      <c r="C10" s="30"/>
      <c r="D10" s="30"/>
    </row>
    <row r="11" spans="1:4">
      <c r="A11" s="30"/>
      <c r="B11" s="30"/>
      <c r="C11" s="30"/>
      <c r="D11" s="30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47"/>
  </sheetPr>
  <dimension ref="C1:N30"/>
  <sheetViews>
    <sheetView showGridLines="0" tabSelected="1" workbookViewId="0">
      <selection activeCell="L15" sqref="L15"/>
    </sheetView>
  </sheetViews>
  <sheetFormatPr defaultRowHeight="12.75"/>
  <cols>
    <col min="1" max="1" width="4.28515625" customWidth="1"/>
    <col min="2" max="2" width="4.140625" customWidth="1"/>
    <col min="8" max="8" width="8.28515625" customWidth="1"/>
    <col min="9" max="9" width="5.5703125" customWidth="1"/>
    <col min="11" max="11" width="13.140625" customWidth="1"/>
    <col min="12" max="13" width="8.28515625" customWidth="1"/>
  </cols>
  <sheetData>
    <row r="1" spans="3:13" s="81" customFormat="1">
      <c r="C1" s="80" t="s">
        <v>42</v>
      </c>
    </row>
    <row r="2" spans="3:13" ht="30" customHeight="1" thickBot="1">
      <c r="C2" s="55"/>
    </row>
    <row r="3" spans="3:13" ht="17.25" customHeight="1">
      <c r="C3" s="64">
        <v>55</v>
      </c>
      <c r="D3" s="65">
        <v>66</v>
      </c>
      <c r="E3" s="65">
        <v>77</v>
      </c>
      <c r="F3" s="65">
        <v>88</v>
      </c>
      <c r="G3" s="66">
        <v>99</v>
      </c>
      <c r="H3" s="67"/>
    </row>
    <row r="4" spans="3:13">
      <c r="C4" s="68">
        <v>970</v>
      </c>
      <c r="D4" s="69">
        <v>980</v>
      </c>
      <c r="E4" s="69">
        <v>202</v>
      </c>
      <c r="F4" s="69">
        <v>394</v>
      </c>
      <c r="G4" s="70">
        <v>226</v>
      </c>
      <c r="H4" s="71" t="s">
        <v>29</v>
      </c>
    </row>
    <row r="5" spans="3:13">
      <c r="C5" s="72">
        <v>270</v>
      </c>
      <c r="D5" s="73">
        <v>836</v>
      </c>
      <c r="E5" s="73">
        <v>862</v>
      </c>
      <c r="F5" s="73">
        <v>474</v>
      </c>
      <c r="G5" s="74">
        <v>926</v>
      </c>
      <c r="H5" s="75" t="s">
        <v>30</v>
      </c>
    </row>
    <row r="6" spans="3:13">
      <c r="C6" s="72">
        <v>944</v>
      </c>
      <c r="D6" s="73">
        <v>554</v>
      </c>
      <c r="E6" s="73">
        <v>938</v>
      </c>
      <c r="F6" s="73">
        <v>500</v>
      </c>
      <c r="G6" s="74">
        <v>562</v>
      </c>
      <c r="H6" s="75" t="s">
        <v>31</v>
      </c>
    </row>
    <row r="7" spans="3:13">
      <c r="C7" s="72">
        <v>886</v>
      </c>
      <c r="D7" s="73">
        <v>550</v>
      </c>
      <c r="E7" s="73">
        <v>272</v>
      </c>
      <c r="F7" s="73">
        <v>434</v>
      </c>
      <c r="G7" s="74">
        <v>544</v>
      </c>
      <c r="H7" s="75" t="s">
        <v>34</v>
      </c>
      <c r="K7" s="133"/>
      <c r="L7" s="134"/>
      <c r="M7" s="135"/>
    </row>
    <row r="8" spans="3:13">
      <c r="C8" s="72">
        <v>980</v>
      </c>
      <c r="D8" s="73">
        <v>714</v>
      </c>
      <c r="E8" s="73">
        <v>224</v>
      </c>
      <c r="F8" s="73">
        <v>462</v>
      </c>
      <c r="G8" s="74">
        <v>354</v>
      </c>
      <c r="H8" s="75" t="s">
        <v>33</v>
      </c>
      <c r="K8" s="133"/>
      <c r="L8" s="136"/>
      <c r="M8" s="137"/>
    </row>
    <row r="9" spans="3:13">
      <c r="C9" s="72">
        <v>330</v>
      </c>
      <c r="D9" s="73">
        <v>222</v>
      </c>
      <c r="E9" s="73">
        <v>496</v>
      </c>
      <c r="F9" s="73">
        <v>514</v>
      </c>
      <c r="G9" s="74">
        <v>306</v>
      </c>
      <c r="H9" s="75" t="s">
        <v>36</v>
      </c>
      <c r="K9" s="133"/>
      <c r="L9" s="138"/>
      <c r="M9" s="138"/>
    </row>
    <row r="10" spans="3:13">
      <c r="C10" s="72">
        <v>752</v>
      </c>
      <c r="D10" s="73">
        <v>548</v>
      </c>
      <c r="E10" s="73">
        <v>896</v>
      </c>
      <c r="F10" s="73">
        <v>974</v>
      </c>
      <c r="G10" s="74">
        <v>934</v>
      </c>
      <c r="H10" s="75" t="s">
        <v>37</v>
      </c>
    </row>
    <row r="11" spans="3:13">
      <c r="C11" s="72">
        <v>932</v>
      </c>
      <c r="D11" s="73">
        <v>690</v>
      </c>
      <c r="E11" s="73">
        <v>422</v>
      </c>
      <c r="F11" s="73">
        <v>814</v>
      </c>
      <c r="G11" s="74">
        <v>908</v>
      </c>
      <c r="H11" s="75" t="s">
        <v>46</v>
      </c>
    </row>
    <row r="12" spans="3:13">
      <c r="C12" s="72">
        <v>756</v>
      </c>
      <c r="D12" s="73">
        <v>684</v>
      </c>
      <c r="E12" s="73">
        <v>396</v>
      </c>
      <c r="F12" s="73">
        <v>466</v>
      </c>
      <c r="G12" s="74">
        <v>656</v>
      </c>
      <c r="H12" s="75" t="s">
        <v>38</v>
      </c>
    </row>
    <row r="13" spans="3:13">
      <c r="C13" s="72">
        <v>414</v>
      </c>
      <c r="D13" s="73">
        <v>854</v>
      </c>
      <c r="E13" s="73">
        <v>754</v>
      </c>
      <c r="F13" s="73">
        <v>410</v>
      </c>
      <c r="G13" s="74">
        <v>310</v>
      </c>
      <c r="H13" s="75" t="s">
        <v>39</v>
      </c>
    </row>
    <row r="14" spans="3:13">
      <c r="C14" s="72">
        <v>240</v>
      </c>
      <c r="D14" s="73">
        <v>674</v>
      </c>
      <c r="E14" s="73">
        <v>992</v>
      </c>
      <c r="F14" s="73">
        <v>930</v>
      </c>
      <c r="G14" s="74">
        <v>296</v>
      </c>
      <c r="H14" s="75" t="s">
        <v>40</v>
      </c>
    </row>
    <row r="15" spans="3:13" ht="13.5" thickBot="1">
      <c r="C15" s="76">
        <v>546</v>
      </c>
      <c r="D15" s="77">
        <v>956</v>
      </c>
      <c r="E15" s="77">
        <v>798</v>
      </c>
      <c r="F15" s="77">
        <v>638</v>
      </c>
      <c r="G15" s="78">
        <v>892</v>
      </c>
      <c r="H15" s="79" t="s">
        <v>41</v>
      </c>
    </row>
    <row r="16" spans="3:13">
      <c r="C16" s="59"/>
      <c r="D16" s="59"/>
      <c r="E16" s="59"/>
      <c r="F16" s="59"/>
      <c r="G16" s="59"/>
      <c r="H16" s="60"/>
      <c r="J16" s="139"/>
    </row>
    <row r="17" spans="4:14" ht="12" customHeight="1">
      <c r="J17" s="139"/>
    </row>
    <row r="18" spans="4:14" ht="15.75" customHeight="1">
      <c r="J18" s="61">
        <v>55</v>
      </c>
      <c r="K18" s="63">
        <v>55</v>
      </c>
    </row>
    <row r="19" spans="4:14" ht="15.75" customHeight="1">
      <c r="J19" s="62" t="s">
        <v>32</v>
      </c>
      <c r="K19" s="63" t="s">
        <v>29</v>
      </c>
    </row>
    <row r="20" spans="4:14" ht="12" customHeight="1">
      <c r="D20" s="140"/>
      <c r="E20" s="140"/>
      <c r="F20" s="140"/>
      <c r="G20" s="140"/>
      <c r="H20" s="140"/>
      <c r="I20" s="140"/>
      <c r="J20" s="141"/>
      <c r="K20" s="140"/>
      <c r="L20" s="140"/>
      <c r="M20" s="140"/>
    </row>
    <row r="21" spans="4:14" ht="15.75" customHeight="1">
      <c r="D21" s="140"/>
      <c r="E21" s="140"/>
      <c r="F21" s="140"/>
      <c r="G21" s="140"/>
      <c r="H21" s="140"/>
      <c r="I21" s="140"/>
      <c r="J21" s="144" t="s">
        <v>35</v>
      </c>
      <c r="K21" s="142">
        <f>INDEX(C4:G15, MATCH(K19,H4:H15,0), MATCH(K18,C3:G3,0))</f>
        <v>970</v>
      </c>
      <c r="L21" s="140"/>
      <c r="M21" s="140"/>
    </row>
    <row r="22" spans="4:14">
      <c r="D22" s="140"/>
      <c r="E22" s="140"/>
      <c r="F22" s="140"/>
      <c r="G22" s="140"/>
      <c r="H22" s="140"/>
      <c r="I22" s="140"/>
      <c r="J22" s="140"/>
      <c r="K22" s="140"/>
      <c r="L22" s="140"/>
      <c r="M22" s="140"/>
    </row>
    <row r="23" spans="4:14">
      <c r="D23" s="140"/>
      <c r="E23" s="140"/>
      <c r="F23" s="140"/>
      <c r="G23" s="140"/>
      <c r="H23" s="140"/>
      <c r="I23" s="140"/>
      <c r="J23" s="140"/>
      <c r="K23" s="140"/>
      <c r="L23" s="140"/>
      <c r="M23" s="140"/>
    </row>
    <row r="24" spans="4:14">
      <c r="D24" s="140"/>
      <c r="E24" s="143"/>
      <c r="F24" s="143"/>
      <c r="G24" s="143"/>
      <c r="H24" s="143"/>
      <c r="I24" s="143"/>
      <c r="J24" s="143"/>
      <c r="K24" s="143"/>
      <c r="L24" s="143"/>
      <c r="M24" s="143"/>
      <c r="N24" s="133"/>
    </row>
    <row r="25" spans="4:14">
      <c r="D25" s="140"/>
      <c r="E25" s="143"/>
      <c r="F25" s="143"/>
      <c r="G25" s="143"/>
      <c r="H25" s="143"/>
      <c r="I25" s="143"/>
      <c r="J25" s="143"/>
      <c r="K25" s="143"/>
      <c r="L25" s="143"/>
      <c r="M25" s="143"/>
      <c r="N25" s="133"/>
    </row>
    <row r="26" spans="4:14">
      <c r="D26" s="140"/>
      <c r="E26" s="140"/>
      <c r="F26" s="140"/>
      <c r="G26" s="140"/>
      <c r="H26" s="140"/>
      <c r="I26" s="140"/>
      <c r="J26" s="140"/>
      <c r="K26" s="140"/>
      <c r="L26" s="140"/>
      <c r="M26" s="140"/>
    </row>
    <row r="27" spans="4:14">
      <c r="D27" s="140"/>
      <c r="E27" s="140"/>
      <c r="F27" s="140"/>
      <c r="G27" s="140"/>
      <c r="H27" s="140"/>
      <c r="I27" s="140"/>
      <c r="J27" s="140"/>
      <c r="K27" s="140"/>
      <c r="L27" s="140"/>
      <c r="M27" s="140"/>
    </row>
    <row r="28" spans="4:14">
      <c r="D28" s="140"/>
      <c r="E28" s="140"/>
      <c r="F28" s="140"/>
      <c r="G28" s="140"/>
      <c r="H28" s="140"/>
      <c r="I28" s="140"/>
      <c r="J28" s="140"/>
      <c r="K28" s="140"/>
      <c r="L28" s="140"/>
      <c r="M28" s="140"/>
    </row>
    <row r="29" spans="4:14">
      <c r="D29" s="140"/>
      <c r="E29" s="140"/>
      <c r="F29" s="140"/>
      <c r="G29" s="140"/>
      <c r="H29" s="140"/>
      <c r="I29" s="140"/>
      <c r="J29" s="140"/>
      <c r="K29" s="140"/>
      <c r="L29" s="140"/>
      <c r="M29" s="140"/>
    </row>
    <row r="30" spans="4:14">
      <c r="D30" s="140"/>
      <c r="E30" s="140"/>
      <c r="F30" s="140"/>
      <c r="G30" s="140"/>
      <c r="H30" s="140"/>
      <c r="I30" s="140"/>
      <c r="J30" s="140"/>
      <c r="K30" s="140"/>
      <c r="L30" s="140"/>
      <c r="M30" s="140"/>
    </row>
  </sheetData>
  <phoneticPr fontId="16" type="noConversion"/>
  <conditionalFormatting sqref="C16:G16">
    <cfRule type="expression" dxfId="3" priority="1" stopIfTrue="1">
      <formula>AND(C$3=$K$18,$H16=$K$19)</formula>
    </cfRule>
  </conditionalFormatting>
  <conditionalFormatting sqref="C4:G15">
    <cfRule type="expression" dxfId="2" priority="2" stopIfTrue="1">
      <formula>AND(C$3=$K$18,$H4=$K$19)</formula>
    </cfRule>
  </conditionalFormatting>
  <dataValidations count="2">
    <dataValidation type="list" allowBlank="1" showInputMessage="1" showErrorMessage="1" sqref="K18">
      <formula1>$C$3:$G$3</formula1>
    </dataValidation>
    <dataValidation type="list" allowBlank="1" showInputMessage="1" showErrorMessage="1" sqref="K19">
      <formula1>$H$4:$H$15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N51"/>
  <sheetViews>
    <sheetView workbookViewId="0">
      <selection activeCell="B8" sqref="B8"/>
    </sheetView>
  </sheetViews>
  <sheetFormatPr defaultRowHeight="12"/>
  <cols>
    <col min="1" max="1" width="7.42578125" style="98" customWidth="1"/>
    <col min="2" max="2" width="11.140625" style="98" customWidth="1"/>
    <col min="3" max="3" width="10.5703125" style="98" customWidth="1"/>
    <col min="4" max="6" width="9.140625" style="98"/>
    <col min="7" max="7" width="10.85546875" style="98" customWidth="1"/>
    <col min="8" max="8" width="9.140625" style="98"/>
    <col min="9" max="9" width="9.85546875" style="98" customWidth="1"/>
    <col min="10" max="16384" width="9.140625" style="98"/>
  </cols>
  <sheetData>
    <row r="1" spans="1:12" s="96" customFormat="1" ht="7.5" customHeight="1"/>
    <row r="2" spans="1:12" s="96" customFormat="1" ht="18">
      <c r="B2" s="97" t="s">
        <v>49</v>
      </c>
    </row>
    <row r="3" spans="1:12">
      <c r="C3" s="99">
        <v>1</v>
      </c>
      <c r="D3" s="99">
        <v>2</v>
      </c>
      <c r="E3" s="99">
        <v>3</v>
      </c>
      <c r="F3" s="99">
        <v>4</v>
      </c>
      <c r="G3" s="99">
        <v>5</v>
      </c>
      <c r="H3" s="99">
        <v>6</v>
      </c>
      <c r="I3" s="99">
        <v>7</v>
      </c>
    </row>
    <row r="4" spans="1:12">
      <c r="C4" s="100" t="s">
        <v>50</v>
      </c>
      <c r="D4" s="100" t="s">
        <v>51</v>
      </c>
      <c r="E4" s="100" t="s">
        <v>52</v>
      </c>
      <c r="F4" s="100" t="s">
        <v>53</v>
      </c>
      <c r="G4" s="100" t="s">
        <v>54</v>
      </c>
      <c r="H4" s="100" t="s">
        <v>55</v>
      </c>
      <c r="I4" s="100" t="s">
        <v>56</v>
      </c>
    </row>
    <row r="7" spans="1:12">
      <c r="E7" s="101">
        <v>1</v>
      </c>
      <c r="G7" s="102" t="str">
        <f>INDEX($C$4:$I$4,E7)</f>
        <v>Sunday</v>
      </c>
      <c r="H7" s="103" t="s">
        <v>57</v>
      </c>
    </row>
    <row r="8" spans="1:12">
      <c r="E8" s="101">
        <v>4</v>
      </c>
      <c r="G8" s="102" t="str">
        <f>INDEX($C$4:$I$4,E8)</f>
        <v>Wednesday</v>
      </c>
      <c r="I8" s="103"/>
      <c r="K8" s="102" t="str">
        <f>INDEX($C$4:$I$4,7)</f>
        <v>Saturday</v>
      </c>
      <c r="L8" s="103" t="s">
        <v>58</v>
      </c>
    </row>
    <row r="9" spans="1:12">
      <c r="E9" s="101">
        <v>3</v>
      </c>
      <c r="G9" s="102" t="str">
        <f>INDEX($C$4:$I$4,E9)</f>
        <v>Tuesday</v>
      </c>
      <c r="I9" s="103"/>
    </row>
    <row r="10" spans="1:12">
      <c r="E10" s="101">
        <v>6</v>
      </c>
      <c r="G10" s="102" t="str">
        <f>INDEX($C$4:$I$4,E10)</f>
        <v>Friday</v>
      </c>
      <c r="I10" s="103"/>
    </row>
    <row r="11" spans="1:12" s="96" customFormat="1">
      <c r="G11" s="104"/>
    </row>
    <row r="12" spans="1:12">
      <c r="A12" s="99">
        <v>1</v>
      </c>
      <c r="B12" s="105" t="s">
        <v>59</v>
      </c>
      <c r="E12" s="106" t="s">
        <v>60</v>
      </c>
      <c r="G12" s="107" t="s">
        <v>61</v>
      </c>
    </row>
    <row r="13" spans="1:12">
      <c r="A13" s="99">
        <v>2</v>
      </c>
      <c r="B13" s="105" t="s">
        <v>62</v>
      </c>
      <c r="E13" s="101">
        <v>1</v>
      </c>
      <c r="G13" s="102" t="str">
        <f>INDEX($B$12:$B$17,E13)</f>
        <v>Manila</v>
      </c>
    </row>
    <row r="14" spans="1:12">
      <c r="A14" s="99">
        <v>3</v>
      </c>
      <c r="B14" s="105" t="s">
        <v>27</v>
      </c>
      <c r="E14" s="101">
        <v>4</v>
      </c>
      <c r="G14" s="102" t="str">
        <f>INDEX($B$12:$B$17,E14)</f>
        <v>Sydney</v>
      </c>
    </row>
    <row r="15" spans="1:12">
      <c r="A15" s="99">
        <v>4</v>
      </c>
      <c r="B15" s="105" t="s">
        <v>63</v>
      </c>
      <c r="E15" s="101">
        <v>3</v>
      </c>
      <c r="G15" s="102" t="str">
        <f>INDEX($B$12:$B$17,E15)</f>
        <v>Jakarta</v>
      </c>
    </row>
    <row r="16" spans="1:12">
      <c r="A16" s="99">
        <v>5</v>
      </c>
      <c r="B16" s="105" t="s">
        <v>28</v>
      </c>
      <c r="E16" s="101">
        <v>6</v>
      </c>
      <c r="G16" s="102" t="str">
        <f>INDEX($B$12:$B$17,E16)</f>
        <v>Johor</v>
      </c>
    </row>
    <row r="17" spans="1:9">
      <c r="A17" s="99">
        <v>6</v>
      </c>
      <c r="B17" s="105" t="s">
        <v>64</v>
      </c>
    </row>
    <row r="19" spans="1:9" s="96" customFormat="1"/>
    <row r="21" spans="1:9" ht="12.75" thickBot="1">
      <c r="B21" s="98" t="s">
        <v>65</v>
      </c>
      <c r="C21" s="98" t="s">
        <v>66</v>
      </c>
      <c r="G21" s="108" t="s">
        <v>60</v>
      </c>
      <c r="H21" s="109" t="s">
        <v>67</v>
      </c>
      <c r="I21" s="108" t="s">
        <v>61</v>
      </c>
    </row>
    <row r="22" spans="1:9" ht="12.75" thickBot="1">
      <c r="B22" s="110" t="s">
        <v>68</v>
      </c>
      <c r="C22" s="105" t="s">
        <v>59</v>
      </c>
      <c r="G22" s="111" t="s">
        <v>63</v>
      </c>
      <c r="H22" s="112">
        <f>MATCH(G22,$C$22:$C$27,0)</f>
        <v>4</v>
      </c>
      <c r="I22" s="113" t="str">
        <f>INDEX($B$22:$B$27,H22)</f>
        <v>Australia</v>
      </c>
    </row>
    <row r="23" spans="1:9">
      <c r="B23" s="110" t="s">
        <v>69</v>
      </c>
      <c r="C23" s="105" t="s">
        <v>62</v>
      </c>
      <c r="H23" s="103"/>
    </row>
    <row r="24" spans="1:9" ht="12.75" thickBot="1">
      <c r="B24" s="110" t="s">
        <v>70</v>
      </c>
      <c r="C24" s="105" t="s">
        <v>27</v>
      </c>
    </row>
    <row r="25" spans="1:9" ht="12.75" thickBot="1">
      <c r="B25" s="110" t="s">
        <v>71</v>
      </c>
      <c r="C25" s="105" t="s">
        <v>63</v>
      </c>
      <c r="I25" s="114" t="str">
        <f>INDEX($B$22:$B$27,MATCH(G22,$C$22:$C$27,0))</f>
        <v>Australia</v>
      </c>
    </row>
    <row r="26" spans="1:9">
      <c r="B26" s="110" t="s">
        <v>70</v>
      </c>
      <c r="C26" s="105" t="s">
        <v>28</v>
      </c>
    </row>
    <row r="27" spans="1:9">
      <c r="B27" s="110" t="s">
        <v>69</v>
      </c>
      <c r="C27" s="105" t="s">
        <v>64</v>
      </c>
    </row>
    <row r="32" spans="1:9" s="96" customFormat="1">
      <c r="C32" s="96" t="s">
        <v>72</v>
      </c>
    </row>
    <row r="35" spans="2:14">
      <c r="B35" s="115" t="s">
        <v>73</v>
      </c>
      <c r="C35" s="116" t="s">
        <v>74</v>
      </c>
      <c r="D35" s="116" t="s">
        <v>75</v>
      </c>
      <c r="E35" s="116" t="s">
        <v>76</v>
      </c>
      <c r="F35" s="116" t="s">
        <v>77</v>
      </c>
    </row>
    <row r="36" spans="2:14">
      <c r="B36" s="117" t="s">
        <v>78</v>
      </c>
      <c r="C36" s="118">
        <v>80</v>
      </c>
      <c r="D36" s="118">
        <v>92</v>
      </c>
      <c r="E36" s="118">
        <v>76</v>
      </c>
      <c r="F36" s="118">
        <v>85</v>
      </c>
      <c r="H36" s="119" t="s">
        <v>60</v>
      </c>
      <c r="I36" s="120" t="s">
        <v>79</v>
      </c>
      <c r="K36" s="121" t="s">
        <v>61</v>
      </c>
      <c r="M36" s="122" t="s">
        <v>80</v>
      </c>
      <c r="N36" s="123"/>
    </row>
    <row r="37" spans="2:14" ht="12.75" thickBot="1">
      <c r="B37" s="117" t="s">
        <v>81</v>
      </c>
      <c r="C37" s="118">
        <v>65</v>
      </c>
      <c r="D37" s="118">
        <v>60</v>
      </c>
      <c r="E37" s="118">
        <v>72</v>
      </c>
      <c r="F37" s="118">
        <v>87</v>
      </c>
      <c r="H37" s="124" t="s">
        <v>78</v>
      </c>
      <c r="I37" s="125">
        <f>MATCH(H37,B36:B40,0)</f>
        <v>1</v>
      </c>
    </row>
    <row r="38" spans="2:14" ht="13.5" thickBot="1">
      <c r="B38" s="117" t="s">
        <v>82</v>
      </c>
      <c r="C38" s="118">
        <v>74</v>
      </c>
      <c r="D38" s="118">
        <v>79</v>
      </c>
      <c r="E38" s="118">
        <v>64</v>
      </c>
      <c r="F38" s="118">
        <v>71</v>
      </c>
      <c r="H38" s="101"/>
      <c r="I38" s="109"/>
      <c r="K38" s="126">
        <f>INDEX($C$36:$F$40,I37,I39)</f>
        <v>85</v>
      </c>
      <c r="M38" s="127">
        <f>INDEX(C36:F40,MATCH(H37,B36:B40,0),MATCH(H39,C35:F35,0))</f>
        <v>85</v>
      </c>
    </row>
    <row r="39" spans="2:14" ht="12.75" thickBot="1">
      <c r="B39" s="117" t="s">
        <v>83</v>
      </c>
      <c r="C39" s="118">
        <v>77</v>
      </c>
      <c r="D39" s="118">
        <v>62</v>
      </c>
      <c r="E39" s="118">
        <v>83</v>
      </c>
      <c r="F39" s="118">
        <v>66</v>
      </c>
      <c r="H39" s="128" t="s">
        <v>77</v>
      </c>
      <c r="I39" s="129">
        <f>MATCH(H39,C35:F35,0)</f>
        <v>4</v>
      </c>
    </row>
    <row r="40" spans="2:14">
      <c r="B40" s="117" t="s">
        <v>84</v>
      </c>
      <c r="C40" s="118">
        <v>91</v>
      </c>
      <c r="D40" s="118">
        <v>75</v>
      </c>
      <c r="E40" s="118">
        <v>61</v>
      </c>
      <c r="F40" s="118">
        <v>82</v>
      </c>
    </row>
    <row r="46" spans="2:14">
      <c r="F46" s="96"/>
      <c r="G46" s="96"/>
      <c r="H46" s="96"/>
      <c r="I46" s="96"/>
      <c r="J46" s="96"/>
    </row>
    <row r="47" spans="2:14">
      <c r="F47" s="96"/>
      <c r="G47" s="96" t="s">
        <v>85</v>
      </c>
      <c r="H47" s="96" t="s">
        <v>86</v>
      </c>
      <c r="I47" s="96" t="s">
        <v>87</v>
      </c>
      <c r="J47" s="96"/>
    </row>
    <row r="48" spans="2:14" ht="33.75" customHeight="1">
      <c r="F48" s="96"/>
      <c r="G48" s="130" t="s">
        <v>83</v>
      </c>
      <c r="H48" s="131" t="s">
        <v>76</v>
      </c>
      <c r="I48" s="132">
        <f>INDEX($C$36:$F$40,MATCH(G48,$B$36:$B$40,0),MATCH(H48,$C$35:$F$35,0))</f>
        <v>83</v>
      </c>
      <c r="J48" s="96"/>
    </row>
    <row r="49" spans="6:10">
      <c r="F49" s="96"/>
      <c r="G49" s="96"/>
      <c r="H49" s="96"/>
      <c r="I49" s="96"/>
      <c r="J49" s="96"/>
    </row>
    <row r="50" spans="6:10">
      <c r="F50" s="96"/>
      <c r="G50" s="96"/>
      <c r="H50" s="96"/>
      <c r="I50" s="96"/>
      <c r="J50" s="96"/>
    </row>
    <row r="51" spans="6:10">
      <c r="F51" s="96"/>
      <c r="G51" s="96"/>
      <c r="H51" s="96"/>
      <c r="I51" s="96"/>
      <c r="J51" s="96"/>
    </row>
  </sheetData>
  <phoneticPr fontId="18" type="noConversion"/>
  <conditionalFormatting sqref="C36:F40">
    <cfRule type="cellIs" dxfId="1" priority="1" stopIfTrue="1" operator="equal">
      <formula>$K$38</formula>
    </cfRule>
    <cfRule type="cellIs" dxfId="0" priority="2" stopIfTrue="1" operator="equal">
      <formula>$I$48</formula>
    </cfRule>
  </conditionalFormatting>
  <dataValidations count="3">
    <dataValidation type="list" allowBlank="1" showInputMessage="1" showErrorMessage="1" sqref="H37 G48">
      <formula1>$B$36:$B$40</formula1>
    </dataValidation>
    <dataValidation type="list" allowBlank="1" showInputMessage="1" showErrorMessage="1" sqref="H39 H48">
      <formula1>$C$35:$F$35</formula1>
    </dataValidation>
    <dataValidation type="list" allowBlank="1" showInputMessage="1" showErrorMessage="1" sqref="G22">
      <formula1>$C$22:$C$27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Hasil Baca Data</vt:lpstr>
      <vt:lpstr>ctvContohLain</vt:lpstr>
      <vt:lpstr>lagi</vt:lpstr>
    </vt:vector>
  </TitlesOfParts>
  <Company>st setyowati deVi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fungsi MATCH dan INDEX</dc:title>
  <dc:creator>siti Vi</dc:creator>
  <dc:description>contoh match &amp; index</dc:description>
  <cp:lastModifiedBy>putu</cp:lastModifiedBy>
  <dcterms:created xsi:type="dcterms:W3CDTF">2007-10-29T01:45:14Z</dcterms:created>
  <dcterms:modified xsi:type="dcterms:W3CDTF">2012-10-12T09:43:38Z</dcterms:modified>
</cp:coreProperties>
</file>